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9" activeTab="0"/>
  </bookViews>
  <sheets>
    <sheet name="Preisliste 2015 + 2016" sheetId="1" r:id="rId1"/>
  </sheets>
  <definedNames>
    <definedName name="_xlnm.Print_Area" localSheetId="0">'Preisliste 2015 + 2016'!$A$1:$M$132</definedName>
  </definedNames>
  <calcPr fullCalcOnLoad="1"/>
</workbook>
</file>

<file path=xl/sharedStrings.xml><?xml version="1.0" encoding="utf-8"?>
<sst xmlns="http://schemas.openxmlformats.org/spreadsheetml/2006/main" count="196" uniqueCount="152">
  <si>
    <t>CHF</t>
  </si>
  <si>
    <t>54 x 36.0</t>
  </si>
  <si>
    <t>72 x 36.0</t>
  </si>
  <si>
    <t>99 x 36.0</t>
  </si>
  <si>
    <t>117 x 36.0</t>
  </si>
  <si>
    <t>162 x 36.0</t>
  </si>
  <si>
    <t>207 x 36.0</t>
  </si>
  <si>
    <t>234 x 36.0</t>
  </si>
  <si>
    <t>261 x 36.0</t>
  </si>
  <si>
    <t>Traversen</t>
  </si>
  <si>
    <t>Schubladen flach</t>
  </si>
  <si>
    <t>mit Vollauszug</t>
  </si>
  <si>
    <t>Rollschubladen</t>
  </si>
  <si>
    <t>Rückwände 7mm</t>
  </si>
  <si>
    <t>Zuschlag</t>
  </si>
  <si>
    <t>Datum:</t>
  </si>
  <si>
    <t>weiss</t>
  </si>
  <si>
    <t>Kommission:</t>
  </si>
  <si>
    <t>Zeichnung Nr.</t>
  </si>
  <si>
    <t>schwarz</t>
  </si>
  <si>
    <t>Masse cm</t>
  </si>
  <si>
    <t>Stück</t>
  </si>
  <si>
    <t>Total</t>
  </si>
  <si>
    <t>Seiten</t>
  </si>
  <si>
    <t>54 x 22.5</t>
  </si>
  <si>
    <t>Uebertrag</t>
  </si>
  <si>
    <t>72 x 22.5</t>
  </si>
  <si>
    <t>99 x 22.5</t>
  </si>
  <si>
    <t>117 x 22.5</t>
  </si>
  <si>
    <t>162 x 22.5</t>
  </si>
  <si>
    <t>207 x 22.5</t>
  </si>
  <si>
    <t>234 x 22.5</t>
  </si>
  <si>
    <t>261 x 22.5</t>
  </si>
  <si>
    <t>Traverse kürzen auf</t>
  </si>
  <si>
    <t>Sockel mit Falz</t>
  </si>
  <si>
    <t>54 x 49.5</t>
  </si>
  <si>
    <t>72 x 49.5</t>
  </si>
  <si>
    <t>99 x 49.5</t>
  </si>
  <si>
    <t>117 x 49.5</t>
  </si>
  <si>
    <t>Sockel kürzen auf</t>
  </si>
  <si>
    <t>162 x 49.5</t>
  </si>
  <si>
    <t>Sockel ohne Falz</t>
  </si>
  <si>
    <t>207 x 49.5</t>
  </si>
  <si>
    <t>234 x 49.5</t>
  </si>
  <si>
    <t>261 x 49.5</t>
  </si>
  <si>
    <t xml:space="preserve">Seite kürzen auf </t>
  </si>
  <si>
    <t>Seite einseitig gelocht</t>
  </si>
  <si>
    <t>44 x 34.0</t>
  </si>
  <si>
    <t>Feste Tablare</t>
  </si>
  <si>
    <t>43 x 22.5</t>
  </si>
  <si>
    <t>53 x 34.0</t>
  </si>
  <si>
    <t>52 x 22.5</t>
  </si>
  <si>
    <t>62 x 34.0</t>
  </si>
  <si>
    <t>61 x 22.5</t>
  </si>
  <si>
    <t>44 x 47.0</t>
  </si>
  <si>
    <t>88 x 22.5</t>
  </si>
  <si>
    <t>53 x 47.0</t>
  </si>
  <si>
    <t>43 x 36.0</t>
  </si>
  <si>
    <t>62 x 47.0</t>
  </si>
  <si>
    <t>52 x 36.0</t>
  </si>
  <si>
    <t xml:space="preserve">Schubladen hoch </t>
  </si>
  <si>
    <t>61 x 36.0</t>
  </si>
  <si>
    <t>88 x 36.0</t>
  </si>
  <si>
    <t>43 x 49.5</t>
  </si>
  <si>
    <t>52 x 49.5</t>
  </si>
  <si>
    <t>61 x 49.5</t>
  </si>
  <si>
    <t>88 x 49.5</t>
  </si>
  <si>
    <t xml:space="preserve">Einsätze für </t>
  </si>
  <si>
    <t xml:space="preserve">Festes Tab. kürzen auf </t>
  </si>
  <si>
    <t>CD, DVD, MC, Video, Video 8, Minidisk, etc.</t>
  </si>
  <si>
    <t>Verstellbare Tablare</t>
  </si>
  <si>
    <t>43 x 20.5</t>
  </si>
  <si>
    <t xml:space="preserve">Wir verwenden das Alu-Flex System von </t>
  </si>
  <si>
    <t>52 x 20.5</t>
  </si>
  <si>
    <r>
      <t xml:space="preserve">Pimor. </t>
    </r>
    <r>
      <rPr>
        <b/>
        <sz val="9"/>
        <rFont val="Arial"/>
        <family val="2"/>
      </rPr>
      <t>www.pimor.ch</t>
    </r>
  </si>
  <si>
    <t>61 x 20.5</t>
  </si>
  <si>
    <t>88 x 20.5</t>
  </si>
  <si>
    <t>von Pimor ersichtlich.</t>
  </si>
  <si>
    <t>43 x 34.0</t>
  </si>
  <si>
    <t>42 x 30.0</t>
  </si>
  <si>
    <t>52 x 34.0</t>
  </si>
  <si>
    <t>51 x 30.0</t>
  </si>
  <si>
    <t>61 x 34.0</t>
  </si>
  <si>
    <t>60 x 30.0</t>
  </si>
  <si>
    <t>88 x 34.0</t>
  </si>
  <si>
    <t>87 x 30.0</t>
  </si>
  <si>
    <t>43 x 47.5</t>
  </si>
  <si>
    <t>42 x 43.0</t>
  </si>
  <si>
    <t>52 x 47.5</t>
  </si>
  <si>
    <t>51 x 43.0</t>
  </si>
  <si>
    <t>61 x 47.5</t>
  </si>
  <si>
    <t>60 x 43.0</t>
  </si>
  <si>
    <t>88 x 47.5</t>
  </si>
  <si>
    <t>87 x 43.0</t>
  </si>
  <si>
    <t>Tablar kürzen auf</t>
  </si>
  <si>
    <t>%</t>
  </si>
  <si>
    <t>Blatt 1</t>
  </si>
  <si>
    <t>VK Preisliste CHF inkl. MWSt</t>
  </si>
  <si>
    <r>
      <t xml:space="preserve">Türen </t>
    </r>
    <r>
      <rPr>
        <sz val="9"/>
        <rFont val="Arial"/>
        <family val="2"/>
      </rPr>
      <t>(Höhe x Breite)</t>
    </r>
  </si>
  <si>
    <t>44 x 44.0</t>
  </si>
  <si>
    <t>45 x 45.0</t>
  </si>
  <si>
    <t>44 x 53.0</t>
  </si>
  <si>
    <t>geschraubt (H x B)</t>
  </si>
  <si>
    <t>45 x 54.0</t>
  </si>
  <si>
    <t>44 x 62.0</t>
  </si>
  <si>
    <t>(mit Bohrung)</t>
  </si>
  <si>
    <t>45 x 63.0</t>
  </si>
  <si>
    <t>53 x 44.0</t>
  </si>
  <si>
    <t>45 x 90.0</t>
  </si>
  <si>
    <t>53 x 53.0</t>
  </si>
  <si>
    <t>54 x 54.0</t>
  </si>
  <si>
    <t>53 x 62.0</t>
  </si>
  <si>
    <t>54 x 63.0</t>
  </si>
  <si>
    <t>62 x 44.0</t>
  </si>
  <si>
    <t>54 x 90.0</t>
  </si>
  <si>
    <t>62 x 53.0</t>
  </si>
  <si>
    <t>63 x 63.0</t>
  </si>
  <si>
    <t>62 x 62.0</t>
  </si>
  <si>
    <t>63 x 90.0</t>
  </si>
  <si>
    <t>89 x 44.0</t>
  </si>
  <si>
    <t>90 x 90.0</t>
  </si>
  <si>
    <t>89 x 53.0</t>
  </si>
  <si>
    <t>89 x 62.0</t>
  </si>
  <si>
    <r>
      <t>Doppeltüren</t>
    </r>
    <r>
      <rPr>
        <sz val="9"/>
        <rFont val="Arial"/>
        <family val="2"/>
      </rPr>
      <t xml:space="preserve"> (H x B)</t>
    </r>
  </si>
  <si>
    <t>44 x 89.0</t>
  </si>
  <si>
    <t>53 x 89.0</t>
  </si>
  <si>
    <t>62 x 89.0</t>
  </si>
  <si>
    <t>89 x 89.0</t>
  </si>
  <si>
    <r>
      <t>Klappen</t>
    </r>
    <r>
      <rPr>
        <sz val="9"/>
        <rFont val="Arial"/>
        <family val="2"/>
      </rPr>
      <t xml:space="preserve"> (Höhe x Breite)</t>
    </r>
  </si>
  <si>
    <t>Breiten 44/53cm mit</t>
  </si>
  <si>
    <t>Rückwände Hartfaser</t>
  </si>
  <si>
    <t>1 Bremsklappenhalter</t>
  </si>
  <si>
    <t>Breiten 62/89cm mit</t>
  </si>
  <si>
    <t xml:space="preserve">Fläche   </t>
  </si>
  <si>
    <t>pro m2</t>
  </si>
  <si>
    <t>2 Bremsklappenhaltern</t>
  </si>
  <si>
    <t>Blatt 2</t>
  </si>
  <si>
    <t>Preise und Einteilungen sind auf der Internet-Seite</t>
  </si>
  <si>
    <t>Subtotal Seite 1</t>
  </si>
  <si>
    <t>Subtotal Seite 2</t>
  </si>
  <si>
    <t>Gesamttotal inkl. Montage</t>
  </si>
  <si>
    <t>Total Seite 1und 2 exkl. Montage</t>
  </si>
  <si>
    <t>Montage</t>
  </si>
  <si>
    <t>Aufpreis zweiter Brems-</t>
  </si>
  <si>
    <t>klappenhalter für Klappe</t>
  </si>
  <si>
    <t>44/53cm</t>
  </si>
  <si>
    <t>Höhe Front 8 cm</t>
  </si>
  <si>
    <t>Höhe Front 17 cm</t>
  </si>
  <si>
    <t>einseitig weiss, genagelt</t>
  </si>
  <si>
    <r>
      <t xml:space="preserve">        </t>
    </r>
    <r>
      <rPr>
        <sz val="10"/>
        <color indexed="10"/>
        <rFont val="Arial"/>
        <family val="2"/>
      </rPr>
      <t>*</t>
    </r>
  </si>
  <si>
    <t>schwarzes Regal</t>
  </si>
  <si>
    <t xml:space="preserve">*15% Aufpreis für 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</si>
</sst>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0.0000"/>
    <numFmt numFmtId="172" formatCode="#,##0.00;&quot;- &quot;#,##0.00"/>
    <numFmt numFmtId="173" formatCode="dd/mm/yy;@"/>
    <numFmt numFmtId="174" formatCode="0.0"/>
    <numFmt numFmtId="175" formatCode="0.0000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173" fontId="2" fillId="34" borderId="10" xfId="0" applyNumberFormat="1" applyFont="1" applyFill="1" applyBorder="1" applyAlignment="1" applyProtection="1">
      <alignment horizontal="right"/>
      <protection hidden="1" locked="0"/>
    </xf>
    <xf numFmtId="0" fontId="2" fillId="34" borderId="11" xfId="0" applyFont="1" applyFill="1" applyBorder="1" applyAlignment="1" applyProtection="1">
      <alignment horizontal="center"/>
      <protection hidden="1" locked="0"/>
    </xf>
    <xf numFmtId="49" fontId="3" fillId="34" borderId="12" xfId="0" applyNumberFormat="1" applyFont="1" applyFill="1" applyBorder="1" applyAlignment="1" applyProtection="1">
      <alignment horizontal="right"/>
      <protection hidden="1" locked="0"/>
    </xf>
    <xf numFmtId="0" fontId="2" fillId="34" borderId="12" xfId="0" applyFont="1" applyFill="1" applyBorder="1" applyAlignment="1" applyProtection="1">
      <alignment horizontal="right"/>
      <protection hidden="1" locked="0"/>
    </xf>
    <xf numFmtId="0" fontId="2" fillId="34" borderId="13" xfId="0" applyFont="1" applyFill="1" applyBorder="1" applyAlignment="1" applyProtection="1">
      <alignment horizontal="center"/>
      <protection hidden="1" locked="0"/>
    </xf>
    <xf numFmtId="0" fontId="2" fillId="34" borderId="12" xfId="0" applyFont="1" applyFill="1" applyBorder="1" applyAlignment="1" applyProtection="1">
      <alignment horizontal="center"/>
      <protection hidden="1" locked="0"/>
    </xf>
    <xf numFmtId="0" fontId="2" fillId="34" borderId="10" xfId="0" applyFont="1" applyFill="1" applyBorder="1" applyAlignment="1" applyProtection="1">
      <alignment horizontal="center"/>
      <protection hidden="1" locked="0"/>
    </xf>
    <xf numFmtId="0" fontId="2" fillId="34" borderId="14" xfId="0" applyFont="1" applyFill="1" applyBorder="1" applyAlignment="1" applyProtection="1">
      <alignment horizontal="center"/>
      <protection hidden="1" locked="0"/>
    </xf>
    <xf numFmtId="0" fontId="2" fillId="34" borderId="15" xfId="0" applyFont="1" applyFill="1" applyBorder="1" applyAlignment="1" applyProtection="1">
      <alignment horizontal="center"/>
      <protection hidden="1" locked="0"/>
    </xf>
    <xf numFmtId="0" fontId="2" fillId="34" borderId="16" xfId="0" applyFont="1" applyFill="1" applyBorder="1" applyAlignment="1" applyProtection="1">
      <alignment horizontal="center"/>
      <protection hidden="1" locked="0"/>
    </xf>
    <xf numFmtId="0" fontId="2" fillId="34" borderId="17" xfId="0" applyFont="1" applyFill="1" applyBorder="1" applyAlignment="1" applyProtection="1">
      <alignment horizontal="center"/>
      <protection hidden="1" locked="0"/>
    </xf>
    <xf numFmtId="0" fontId="2" fillId="34" borderId="18" xfId="0" applyFont="1" applyFill="1" applyBorder="1" applyAlignment="1" applyProtection="1">
      <alignment horizontal="center"/>
      <protection hidden="1" locked="0"/>
    </xf>
    <xf numFmtId="173" fontId="2" fillId="33" borderId="1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9" fontId="4" fillId="33" borderId="0" xfId="49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right"/>
      <protection/>
    </xf>
    <xf numFmtId="1" fontId="2" fillId="33" borderId="13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1" fontId="2" fillId="33" borderId="16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/>
      <protection/>
    </xf>
    <xf numFmtId="1" fontId="2" fillId="33" borderId="12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/>
    </xf>
    <xf numFmtId="1" fontId="2" fillId="33" borderId="15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174" fontId="2" fillId="33" borderId="13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/>
      <protection/>
    </xf>
    <xf numFmtId="174" fontId="2" fillId="33" borderId="12" xfId="0" applyNumberFormat="1" applyFont="1" applyFill="1" applyBorder="1" applyAlignment="1" applyProtection="1">
      <alignment/>
      <protection/>
    </xf>
    <xf numFmtId="174" fontId="2" fillId="33" borderId="15" xfId="0" applyNumberFormat="1" applyFont="1" applyFill="1" applyBorder="1" applyAlignment="1" applyProtection="1">
      <alignment/>
      <protection/>
    </xf>
    <xf numFmtId="174" fontId="2" fillId="33" borderId="10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3" fontId="2" fillId="33" borderId="15" xfId="0" applyNumberFormat="1" applyFont="1" applyFill="1" applyBorder="1" applyAlignment="1" applyProtection="1">
      <alignment horizontal="right"/>
      <protection/>
    </xf>
    <xf numFmtId="3" fontId="2" fillId="33" borderId="17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9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right"/>
      <protection/>
    </xf>
    <xf numFmtId="1" fontId="2" fillId="33" borderId="17" xfId="0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174" fontId="2" fillId="33" borderId="15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/>
      <protection/>
    </xf>
    <xf numFmtId="174" fontId="2" fillId="33" borderId="18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center"/>
      <protection hidden="1" locked="0"/>
    </xf>
    <xf numFmtId="3" fontId="2" fillId="33" borderId="20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right"/>
      <protection locked="0"/>
    </xf>
    <xf numFmtId="1" fontId="2" fillId="35" borderId="0" xfId="0" applyNumberFormat="1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 applyProtection="1">
      <alignment horizontal="center"/>
      <protection hidden="1" locked="0"/>
    </xf>
    <xf numFmtId="3" fontId="2" fillId="33" borderId="21" xfId="0" applyNumberFormat="1" applyFont="1" applyFill="1" applyBorder="1" applyAlignment="1" applyProtection="1">
      <alignment horizontal="right"/>
      <protection/>
    </xf>
    <xf numFmtId="1" fontId="2" fillId="33" borderId="14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Alignment="1" applyProtection="1">
      <alignment/>
      <protection/>
    </xf>
    <xf numFmtId="1" fontId="7" fillId="33" borderId="0" xfId="0" applyNumberFormat="1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" fontId="2" fillId="33" borderId="12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 locked="0"/>
    </xf>
    <xf numFmtId="0" fontId="26" fillId="0" borderId="0" xfId="0" applyFont="1" applyAlignment="1">
      <alignment horizontal="left"/>
    </xf>
    <xf numFmtId="0" fontId="45" fillId="33" borderId="0" xfId="0" applyFont="1" applyFill="1" applyAlignment="1" applyProtection="1">
      <alignment horizontal="left"/>
      <protection/>
    </xf>
    <xf numFmtId="0" fontId="45" fillId="33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53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1B0D2"/>
      <rgbColor rgb="00993366"/>
      <rgbColor rgb="00DFDFDF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69FFFF"/>
      <rgbColor rgb="00FF99CC"/>
      <rgbColor rgb="00CC9CCC"/>
      <rgbColor rgb="00FFCC99"/>
      <rgbColor rgb="003366FF"/>
      <rgbColor rgb="005BDFD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523875</xdr:colOff>
      <xdr:row>5</xdr:row>
      <xdr:rowOff>47625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523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68</xdr:row>
      <xdr:rowOff>19050</xdr:rowOff>
    </xdr:from>
    <xdr:to>
      <xdr:col>1</xdr:col>
      <xdr:colOff>514350</xdr:colOff>
      <xdr:row>71</xdr:row>
      <xdr:rowOff>57150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0204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1304925</xdr:colOff>
      <xdr:row>68</xdr:row>
      <xdr:rowOff>9525</xdr:rowOff>
    </xdr:from>
    <xdr:to>
      <xdr:col>5</xdr:col>
      <xdr:colOff>38100</xdr:colOff>
      <xdr:row>71</xdr:row>
      <xdr:rowOff>66675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1010900"/>
          <a:ext cx="1362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485775</xdr:colOff>
      <xdr:row>24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43050"/>
          <a:ext cx="485775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142875</xdr:rowOff>
    </xdr:from>
    <xdr:to>
      <xdr:col>1</xdr:col>
      <xdr:colOff>1047750</xdr:colOff>
      <xdr:row>39</xdr:row>
      <xdr:rowOff>9525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972175"/>
          <a:ext cx="10287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1038225</xdr:colOff>
      <xdr:row>51</xdr:row>
      <xdr:rowOff>28575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7934325"/>
          <a:ext cx="10287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9</xdr:row>
      <xdr:rowOff>38100</xdr:rowOff>
    </xdr:from>
    <xdr:to>
      <xdr:col>7</xdr:col>
      <xdr:colOff>733425</xdr:colOff>
      <xdr:row>11</xdr:row>
      <xdr:rowOff>104775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1495425"/>
          <a:ext cx="723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723900</xdr:colOff>
      <xdr:row>13</xdr:row>
      <xdr:rowOff>142875</xdr:rowOff>
    </xdr:from>
    <xdr:to>
      <xdr:col>7</xdr:col>
      <xdr:colOff>1028700</xdr:colOff>
      <xdr:row>17</xdr:row>
      <xdr:rowOff>47625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2247900"/>
          <a:ext cx="3048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638175</xdr:colOff>
      <xdr:row>18</xdr:row>
      <xdr:rowOff>152400</xdr:rowOff>
    </xdr:from>
    <xdr:to>
      <xdr:col>7</xdr:col>
      <xdr:colOff>1028700</xdr:colOff>
      <xdr:row>22</xdr:row>
      <xdr:rowOff>19050</xdr:rowOff>
    </xdr:to>
    <xdr:pic>
      <xdr:nvPicPr>
        <xdr:cNvPr id="9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48125" y="3067050"/>
          <a:ext cx="3905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76200</xdr:rowOff>
    </xdr:from>
    <xdr:to>
      <xdr:col>7</xdr:col>
      <xdr:colOff>781050</xdr:colOff>
      <xdr:row>26</xdr:row>
      <xdr:rowOff>104775</xdr:rowOff>
    </xdr:to>
    <xdr:pic>
      <xdr:nvPicPr>
        <xdr:cNvPr id="10" name="Picture 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3962400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30</xdr:row>
      <xdr:rowOff>19050</xdr:rowOff>
    </xdr:from>
    <xdr:to>
      <xdr:col>7</xdr:col>
      <xdr:colOff>809625</xdr:colOff>
      <xdr:row>32</xdr:row>
      <xdr:rowOff>152400</xdr:rowOff>
    </xdr:to>
    <xdr:pic>
      <xdr:nvPicPr>
        <xdr:cNvPr id="11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19475" y="4876800"/>
          <a:ext cx="8001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43</xdr:row>
      <xdr:rowOff>9525</xdr:rowOff>
    </xdr:from>
    <xdr:to>
      <xdr:col>7</xdr:col>
      <xdr:colOff>1038225</xdr:colOff>
      <xdr:row>46</xdr:row>
      <xdr:rowOff>95250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19475" y="6972300"/>
          <a:ext cx="10287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77</xdr:row>
      <xdr:rowOff>0</xdr:rowOff>
    </xdr:from>
    <xdr:to>
      <xdr:col>1</xdr:col>
      <xdr:colOff>581025</xdr:colOff>
      <xdr:row>81</xdr:row>
      <xdr:rowOff>28575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2458700"/>
          <a:ext cx="571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89</xdr:row>
      <xdr:rowOff>85725</xdr:rowOff>
    </xdr:from>
    <xdr:to>
      <xdr:col>1</xdr:col>
      <xdr:colOff>962025</xdr:colOff>
      <xdr:row>93</xdr:row>
      <xdr:rowOff>133350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14487525"/>
          <a:ext cx="9525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97</xdr:row>
      <xdr:rowOff>104775</xdr:rowOff>
    </xdr:from>
    <xdr:to>
      <xdr:col>1</xdr:col>
      <xdr:colOff>714375</xdr:colOff>
      <xdr:row>101</xdr:row>
      <xdr:rowOff>123825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15801975"/>
          <a:ext cx="6953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78</xdr:row>
      <xdr:rowOff>0</xdr:rowOff>
    </xdr:from>
    <xdr:to>
      <xdr:col>7</xdr:col>
      <xdr:colOff>485775</xdr:colOff>
      <xdr:row>81</xdr:row>
      <xdr:rowOff>123825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0" y="12620625"/>
          <a:ext cx="4667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1295400</xdr:colOff>
      <xdr:row>2</xdr:row>
      <xdr:rowOff>0</xdr:rowOff>
    </xdr:from>
    <xdr:to>
      <xdr:col>5</xdr:col>
      <xdr:colOff>28575</xdr:colOff>
      <xdr:row>5</xdr:row>
      <xdr:rowOff>57150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323850"/>
          <a:ext cx="1362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145" zoomScaleSheetLayoutView="145" workbookViewId="0" topLeftCell="A1">
      <selection activeCell="K8" sqref="K8"/>
    </sheetView>
  </sheetViews>
  <sheetFormatPr defaultColWidth="11.421875" defaultRowHeight="12.75"/>
  <cols>
    <col min="1" max="1" width="2.28125" style="20" customWidth="1"/>
    <col min="2" max="2" width="19.7109375" style="20" customWidth="1"/>
    <col min="3" max="3" width="8.7109375" style="20" customWidth="1"/>
    <col min="4" max="4" width="5.28125" style="20" customWidth="1"/>
    <col min="5" max="5" width="5.7109375" style="21" customWidth="1"/>
    <col min="6" max="6" width="7.7109375" style="20" customWidth="1"/>
    <col min="7" max="7" width="1.7109375" style="20" customWidth="1"/>
    <col min="8" max="8" width="19.7109375" style="20" customWidth="1"/>
    <col min="9" max="9" width="8.7109375" style="20" customWidth="1"/>
    <col min="10" max="10" width="5.28125" style="20" customWidth="1"/>
    <col min="11" max="11" width="5.7109375" style="20" customWidth="1"/>
    <col min="12" max="12" width="8.28125" style="20" customWidth="1"/>
    <col min="13" max="13" width="2.00390625" style="1" customWidth="1"/>
    <col min="14" max="16384" width="11.421875" style="1" customWidth="1"/>
  </cols>
  <sheetData>
    <row r="1" spans="2:12" ht="12.75">
      <c r="B1" s="20" t="s">
        <v>96</v>
      </c>
      <c r="H1" s="66" t="s">
        <v>97</v>
      </c>
      <c r="K1" s="20">
        <v>2018</v>
      </c>
      <c r="L1" s="62"/>
    </row>
    <row r="2" ht="12.75">
      <c r="L2" s="62"/>
    </row>
    <row r="3" spans="2:12" ht="12.75" customHeight="1">
      <c r="B3" s="21"/>
      <c r="C3" s="21"/>
      <c r="D3" s="21"/>
      <c r="F3" s="21"/>
      <c r="G3" s="21"/>
      <c r="H3" s="22" t="s">
        <v>15</v>
      </c>
      <c r="I3" s="2"/>
      <c r="K3" s="3"/>
      <c r="L3" s="23" t="s">
        <v>16</v>
      </c>
    </row>
    <row r="4" spans="2:12" ht="12.75" customHeight="1">
      <c r="B4" s="21"/>
      <c r="C4" s="21"/>
      <c r="D4" s="21"/>
      <c r="F4" s="21"/>
      <c r="G4" s="21"/>
      <c r="H4" s="24" t="s">
        <v>17</v>
      </c>
      <c r="I4" s="4"/>
      <c r="J4" s="15" t="s">
        <v>149</v>
      </c>
      <c r="K4" s="3"/>
      <c r="L4" s="23" t="s">
        <v>19</v>
      </c>
    </row>
    <row r="5" spans="2:11" ht="12.75" customHeight="1">
      <c r="B5" s="21"/>
      <c r="C5" s="21"/>
      <c r="D5" s="21"/>
      <c r="F5" s="21"/>
      <c r="G5" s="21"/>
      <c r="H5" s="24" t="s">
        <v>18</v>
      </c>
      <c r="I5" s="5"/>
      <c r="K5" s="104" t="s">
        <v>151</v>
      </c>
    </row>
    <row r="6" spans="2:12" ht="12.75" customHeight="1">
      <c r="B6" s="21"/>
      <c r="C6" s="21"/>
      <c r="D6" s="21"/>
      <c r="F6" s="21"/>
      <c r="G6" s="21"/>
      <c r="H6" s="21"/>
      <c r="I6" s="21"/>
      <c r="J6" s="21"/>
      <c r="K6" s="105" t="s">
        <v>150</v>
      </c>
      <c r="L6" s="21"/>
    </row>
    <row r="7" spans="2:12" ht="12.75" customHeight="1">
      <c r="B7" s="25"/>
      <c r="C7" s="26" t="s">
        <v>20</v>
      </c>
      <c r="D7" s="26" t="s">
        <v>21</v>
      </c>
      <c r="E7" s="26" t="s">
        <v>0</v>
      </c>
      <c r="F7" s="27" t="s">
        <v>22</v>
      </c>
      <c r="G7" s="21"/>
      <c r="H7" s="25"/>
      <c r="I7" s="25" t="s">
        <v>20</v>
      </c>
      <c r="J7" s="28" t="s">
        <v>21</v>
      </c>
      <c r="K7" s="28" t="s">
        <v>0</v>
      </c>
      <c r="L7" s="29" t="s">
        <v>22</v>
      </c>
    </row>
    <row r="8" spans="2:12" ht="12.75" customHeight="1">
      <c r="B8" s="30" t="s">
        <v>23</v>
      </c>
      <c r="C8" s="31" t="s">
        <v>24</v>
      </c>
      <c r="D8" s="6"/>
      <c r="E8" s="32">
        <v>86</v>
      </c>
      <c r="F8" s="32">
        <f>IF(D8="","",D8*E8)</f>
      </c>
      <c r="G8" s="27"/>
      <c r="H8" s="33" t="s">
        <v>25</v>
      </c>
      <c r="I8" s="33"/>
      <c r="J8" s="34"/>
      <c r="K8" s="34"/>
      <c r="L8" s="35">
        <f>F65</f>
      </c>
    </row>
    <row r="9" spans="2:12" ht="12.75" customHeight="1">
      <c r="B9" s="21"/>
      <c r="C9" s="36" t="s">
        <v>26</v>
      </c>
      <c r="D9" s="7"/>
      <c r="E9" s="37">
        <v>103</v>
      </c>
      <c r="F9" s="37">
        <f aca="true" t="shared" si="0" ref="F9:F59">IF(D9="","",D9*E9)</f>
      </c>
      <c r="G9" s="38"/>
      <c r="H9" s="46" t="s">
        <v>9</v>
      </c>
      <c r="I9" s="47">
        <v>43</v>
      </c>
      <c r="J9" s="6"/>
      <c r="K9" s="48">
        <v>67</v>
      </c>
      <c r="L9" s="48">
        <f>IF(J9="","",J9*K9)</f>
      </c>
    </row>
    <row r="10" spans="2:12" ht="12.75" customHeight="1">
      <c r="B10" s="21"/>
      <c r="C10" s="36" t="s">
        <v>27</v>
      </c>
      <c r="D10" s="7"/>
      <c r="E10" s="37">
        <v>128</v>
      </c>
      <c r="F10" s="37">
        <f t="shared" si="0"/>
      </c>
      <c r="G10" s="38"/>
      <c r="H10" s="21"/>
      <c r="I10" s="49">
        <v>52</v>
      </c>
      <c r="J10" s="7"/>
      <c r="K10" s="41">
        <v>72</v>
      </c>
      <c r="L10" s="41">
        <f aca="true" t="shared" si="1" ref="L10:L49">IF(J10="","",J10*K10)</f>
      </c>
    </row>
    <row r="11" spans="1:12" ht="12.75" customHeight="1">
      <c r="A11" s="42"/>
      <c r="B11" s="21"/>
      <c r="C11" s="36" t="s">
        <v>28</v>
      </c>
      <c r="D11" s="7"/>
      <c r="E11" s="37">
        <v>144</v>
      </c>
      <c r="F11" s="37">
        <f t="shared" si="0"/>
      </c>
      <c r="G11" s="38"/>
      <c r="H11" s="21"/>
      <c r="I11" s="49">
        <v>61</v>
      </c>
      <c r="J11" s="7"/>
      <c r="K11" s="41">
        <v>77</v>
      </c>
      <c r="L11" s="41">
        <f t="shared" si="1"/>
      </c>
    </row>
    <row r="12" spans="2:12" ht="12.75" customHeight="1">
      <c r="B12" s="21"/>
      <c r="C12" s="36" t="s">
        <v>29</v>
      </c>
      <c r="D12" s="7"/>
      <c r="E12" s="37">
        <v>180</v>
      </c>
      <c r="F12" s="37">
        <f t="shared" si="0"/>
      </c>
      <c r="G12" s="38"/>
      <c r="H12" s="21"/>
      <c r="I12" s="50">
        <v>88</v>
      </c>
      <c r="J12" s="10"/>
      <c r="K12" s="55">
        <v>91</v>
      </c>
      <c r="L12" s="55">
        <f t="shared" si="1"/>
      </c>
    </row>
    <row r="13" spans="2:12" ht="12.75" customHeight="1">
      <c r="B13" s="21"/>
      <c r="C13" s="36" t="s">
        <v>30</v>
      </c>
      <c r="D13" s="7"/>
      <c r="E13" s="37">
        <v>219</v>
      </c>
      <c r="F13" s="37">
        <f t="shared" si="0"/>
      </c>
      <c r="G13" s="38"/>
      <c r="H13" s="25" t="s">
        <v>33</v>
      </c>
      <c r="I13" s="11"/>
      <c r="J13" s="12"/>
      <c r="K13" s="88">
        <v>30</v>
      </c>
      <c r="L13" s="88">
        <f t="shared" si="1"/>
      </c>
    </row>
    <row r="14" spans="2:12" ht="12.75" customHeight="1">
      <c r="B14" s="21"/>
      <c r="C14" s="36" t="s">
        <v>31</v>
      </c>
      <c r="D14" s="7"/>
      <c r="E14" s="37">
        <v>243</v>
      </c>
      <c r="F14" s="37">
        <f t="shared" si="0"/>
      </c>
      <c r="G14" s="38"/>
      <c r="H14" s="46" t="s">
        <v>34</v>
      </c>
      <c r="I14" s="51">
        <v>44</v>
      </c>
      <c r="J14" s="8"/>
      <c r="K14" s="48">
        <v>66</v>
      </c>
      <c r="L14" s="48">
        <f t="shared" si="1"/>
      </c>
    </row>
    <row r="15" spans="2:12" ht="12.75" customHeight="1">
      <c r="B15" s="21"/>
      <c r="C15" s="44" t="s">
        <v>32</v>
      </c>
      <c r="D15" s="9"/>
      <c r="E15" s="45">
        <v>267</v>
      </c>
      <c r="F15" s="45">
        <f t="shared" si="0"/>
      </c>
      <c r="G15" s="21"/>
      <c r="H15" s="21"/>
      <c r="I15" s="49">
        <v>53</v>
      </c>
      <c r="J15" s="7"/>
      <c r="K15" s="41">
        <v>69</v>
      </c>
      <c r="L15" s="41">
        <f t="shared" si="1"/>
      </c>
    </row>
    <row r="16" spans="2:12" ht="12.75" customHeight="1">
      <c r="B16" s="21"/>
      <c r="C16" s="31" t="s">
        <v>1</v>
      </c>
      <c r="D16" s="6"/>
      <c r="E16" s="32">
        <v>110</v>
      </c>
      <c r="F16" s="32">
        <f t="shared" si="0"/>
      </c>
      <c r="G16" s="21"/>
      <c r="H16" s="21"/>
      <c r="I16" s="49">
        <v>62</v>
      </c>
      <c r="J16" s="7"/>
      <c r="K16" s="41">
        <v>71</v>
      </c>
      <c r="L16" s="41">
        <f t="shared" si="1"/>
      </c>
    </row>
    <row r="17" spans="2:12" ht="12.75" customHeight="1">
      <c r="B17" s="21"/>
      <c r="C17" s="36" t="s">
        <v>2</v>
      </c>
      <c r="D17" s="7"/>
      <c r="E17" s="37">
        <v>134</v>
      </c>
      <c r="F17" s="37">
        <f t="shared" si="0"/>
      </c>
      <c r="G17" s="21"/>
      <c r="H17" s="21"/>
      <c r="I17" s="50">
        <v>89</v>
      </c>
      <c r="J17" s="10"/>
      <c r="K17" s="55">
        <v>80</v>
      </c>
      <c r="L17" s="55">
        <f t="shared" si="1"/>
      </c>
    </row>
    <row r="18" spans="2:12" ht="12.75" customHeight="1">
      <c r="B18" s="21"/>
      <c r="C18" s="36" t="s">
        <v>3</v>
      </c>
      <c r="D18" s="7"/>
      <c r="E18" s="37">
        <v>170</v>
      </c>
      <c r="F18" s="37">
        <f t="shared" si="0"/>
      </c>
      <c r="G18" s="21"/>
      <c r="H18" s="25" t="s">
        <v>39</v>
      </c>
      <c r="I18" s="25"/>
      <c r="J18" s="12"/>
      <c r="K18" s="88">
        <v>30</v>
      </c>
      <c r="L18" s="88">
        <f t="shared" si="1"/>
      </c>
    </row>
    <row r="19" spans="2:12" ht="12.75" customHeight="1">
      <c r="B19" s="21"/>
      <c r="C19" s="36" t="s">
        <v>4</v>
      </c>
      <c r="D19" s="7"/>
      <c r="E19" s="37">
        <v>195</v>
      </c>
      <c r="F19" s="37">
        <f t="shared" si="0"/>
      </c>
      <c r="G19" s="21"/>
      <c r="H19" s="46" t="s">
        <v>41</v>
      </c>
      <c r="I19" s="47">
        <v>43</v>
      </c>
      <c r="J19" s="8"/>
      <c r="K19" s="40">
        <v>44</v>
      </c>
      <c r="L19" s="40">
        <f t="shared" si="1"/>
      </c>
    </row>
    <row r="20" spans="2:12" ht="12.75" customHeight="1">
      <c r="B20" s="21"/>
      <c r="C20" s="36" t="s">
        <v>5</v>
      </c>
      <c r="D20" s="7"/>
      <c r="E20" s="37">
        <v>252</v>
      </c>
      <c r="F20" s="37">
        <f t="shared" si="0"/>
      </c>
      <c r="G20" s="21"/>
      <c r="H20" s="21"/>
      <c r="I20" s="49">
        <v>52</v>
      </c>
      <c r="J20" s="7"/>
      <c r="K20" s="40">
        <v>45</v>
      </c>
      <c r="L20" s="40">
        <f t="shared" si="1"/>
      </c>
    </row>
    <row r="21" spans="2:12" ht="12.75" customHeight="1">
      <c r="B21" s="21"/>
      <c r="C21" s="36" t="s">
        <v>6</v>
      </c>
      <c r="D21" s="7"/>
      <c r="E21" s="37">
        <v>311</v>
      </c>
      <c r="F21" s="37">
        <f t="shared" si="0"/>
      </c>
      <c r="G21" s="21"/>
      <c r="H21" s="21"/>
      <c r="I21" s="49">
        <v>61</v>
      </c>
      <c r="J21" s="7"/>
      <c r="K21" s="40">
        <v>47</v>
      </c>
      <c r="L21" s="40">
        <f t="shared" si="1"/>
      </c>
    </row>
    <row r="22" spans="2:12" ht="12.75" customHeight="1">
      <c r="B22" s="21"/>
      <c r="C22" s="36" t="s">
        <v>7</v>
      </c>
      <c r="D22" s="7"/>
      <c r="E22" s="37">
        <v>347</v>
      </c>
      <c r="F22" s="37">
        <f t="shared" si="0"/>
      </c>
      <c r="G22" s="21"/>
      <c r="H22" s="21"/>
      <c r="I22" s="50">
        <v>88</v>
      </c>
      <c r="J22" s="10"/>
      <c r="K22" s="53">
        <v>52</v>
      </c>
      <c r="L22" s="53">
        <f t="shared" si="1"/>
      </c>
    </row>
    <row r="23" spans="2:12" ht="12.75" customHeight="1">
      <c r="B23" s="21"/>
      <c r="C23" s="44" t="s">
        <v>8</v>
      </c>
      <c r="D23" s="9"/>
      <c r="E23" s="45">
        <v>383</v>
      </c>
      <c r="F23" s="45">
        <f t="shared" si="0"/>
      </c>
      <c r="G23" s="21"/>
      <c r="H23" s="25" t="s">
        <v>39</v>
      </c>
      <c r="I23" s="12"/>
      <c r="J23" s="12"/>
      <c r="K23" s="54">
        <v>30</v>
      </c>
      <c r="L23" s="54">
        <f t="shared" si="1"/>
      </c>
    </row>
    <row r="24" spans="2:12" ht="12.75" customHeight="1">
      <c r="B24" s="21"/>
      <c r="C24" s="31" t="s">
        <v>35</v>
      </c>
      <c r="D24" s="6"/>
      <c r="E24" s="32">
        <v>133</v>
      </c>
      <c r="F24" s="32">
        <f t="shared" si="0"/>
      </c>
      <c r="G24" s="21"/>
      <c r="H24" s="46" t="s">
        <v>10</v>
      </c>
      <c r="I24" s="39" t="s">
        <v>47</v>
      </c>
      <c r="J24" s="8"/>
      <c r="K24" s="40">
        <v>326</v>
      </c>
      <c r="L24" s="40">
        <f t="shared" si="1"/>
      </c>
    </row>
    <row r="25" spans="2:12" ht="12.75" customHeight="1">
      <c r="B25" s="21"/>
      <c r="C25" s="36" t="s">
        <v>36</v>
      </c>
      <c r="D25" s="7"/>
      <c r="E25" s="37">
        <v>165</v>
      </c>
      <c r="F25" s="37">
        <f t="shared" si="0"/>
      </c>
      <c r="G25" s="21"/>
      <c r="H25" s="21"/>
      <c r="I25" s="36" t="s">
        <v>50</v>
      </c>
      <c r="J25" s="7"/>
      <c r="K25" s="40">
        <v>339</v>
      </c>
      <c r="L25" s="40">
        <f t="shared" si="1"/>
      </c>
    </row>
    <row r="26" spans="2:12" ht="12.75" customHeight="1">
      <c r="B26" s="21"/>
      <c r="C26" s="36" t="s">
        <v>37</v>
      </c>
      <c r="D26" s="7"/>
      <c r="E26" s="37">
        <v>213</v>
      </c>
      <c r="F26" s="37">
        <f t="shared" si="0"/>
      </c>
      <c r="G26" s="21"/>
      <c r="H26" s="21"/>
      <c r="I26" s="36" t="s">
        <v>52</v>
      </c>
      <c r="J26" s="7"/>
      <c r="K26" s="40">
        <v>346</v>
      </c>
      <c r="L26" s="40">
        <f t="shared" si="1"/>
      </c>
    </row>
    <row r="27" spans="2:12" ht="12.75" customHeight="1">
      <c r="B27" s="21"/>
      <c r="C27" s="36" t="s">
        <v>38</v>
      </c>
      <c r="D27" s="7"/>
      <c r="E27" s="37">
        <v>245</v>
      </c>
      <c r="F27" s="37">
        <f t="shared" si="0"/>
      </c>
      <c r="G27" s="21"/>
      <c r="H27" s="21"/>
      <c r="I27" s="36" t="s">
        <v>54</v>
      </c>
      <c r="J27" s="7"/>
      <c r="K27" s="41">
        <v>387</v>
      </c>
      <c r="L27" s="41">
        <f t="shared" si="1"/>
      </c>
    </row>
    <row r="28" spans="2:12" ht="12.75" customHeight="1">
      <c r="B28" s="21"/>
      <c r="C28" s="36" t="s">
        <v>40</v>
      </c>
      <c r="D28" s="7"/>
      <c r="E28" s="37">
        <v>324</v>
      </c>
      <c r="F28" s="37">
        <f t="shared" si="0"/>
      </c>
      <c r="G28" s="21"/>
      <c r="H28" s="38" t="s">
        <v>11</v>
      </c>
      <c r="I28" s="36" t="s">
        <v>56</v>
      </c>
      <c r="J28" s="7"/>
      <c r="K28" s="41">
        <v>397</v>
      </c>
      <c r="L28" s="41">
        <f t="shared" si="1"/>
      </c>
    </row>
    <row r="29" spans="2:12" ht="12.75" customHeight="1">
      <c r="B29" s="21"/>
      <c r="C29" s="36" t="s">
        <v>42</v>
      </c>
      <c r="D29" s="7"/>
      <c r="E29" s="37">
        <v>404</v>
      </c>
      <c r="F29" s="37">
        <f t="shared" si="0"/>
      </c>
      <c r="G29" s="21"/>
      <c r="H29" s="25" t="s">
        <v>146</v>
      </c>
      <c r="I29" s="52" t="s">
        <v>58</v>
      </c>
      <c r="J29" s="10"/>
      <c r="K29" s="55">
        <v>408</v>
      </c>
      <c r="L29" s="55">
        <f t="shared" si="1"/>
      </c>
    </row>
    <row r="30" spans="2:12" ht="12.75" customHeight="1">
      <c r="B30" s="21"/>
      <c r="C30" s="36" t="s">
        <v>43</v>
      </c>
      <c r="D30" s="7"/>
      <c r="E30" s="37">
        <v>451</v>
      </c>
      <c r="F30" s="37">
        <f t="shared" si="0"/>
      </c>
      <c r="G30" s="21"/>
      <c r="H30" s="46" t="s">
        <v>60</v>
      </c>
      <c r="I30" s="39" t="s">
        <v>47</v>
      </c>
      <c r="J30" s="8"/>
      <c r="K30" s="48">
        <v>377</v>
      </c>
      <c r="L30" s="48">
        <f t="shared" si="1"/>
      </c>
    </row>
    <row r="31" spans="2:12" ht="12.75" customHeight="1">
      <c r="B31" s="21"/>
      <c r="C31" s="52" t="s">
        <v>44</v>
      </c>
      <c r="D31" s="10"/>
      <c r="E31" s="45">
        <v>499</v>
      </c>
      <c r="F31" s="45">
        <f t="shared" si="0"/>
      </c>
      <c r="G31" s="21"/>
      <c r="H31" s="21"/>
      <c r="I31" s="36" t="s">
        <v>50</v>
      </c>
      <c r="J31" s="7"/>
      <c r="K31" s="40">
        <v>395</v>
      </c>
      <c r="L31" s="40">
        <f t="shared" si="1"/>
      </c>
    </row>
    <row r="32" spans="2:12" ht="12.75" customHeight="1">
      <c r="B32" s="21" t="s">
        <v>45</v>
      </c>
      <c r="C32" s="8"/>
      <c r="D32" s="8"/>
      <c r="E32" s="40">
        <v>30</v>
      </c>
      <c r="F32" s="40">
        <f t="shared" si="0"/>
      </c>
      <c r="G32" s="21"/>
      <c r="H32" s="21"/>
      <c r="I32" s="36" t="s">
        <v>52</v>
      </c>
      <c r="J32" s="7"/>
      <c r="K32" s="40">
        <v>412</v>
      </c>
      <c r="L32" s="40">
        <f t="shared" si="1"/>
      </c>
    </row>
    <row r="33" spans="2:12" ht="12.75" customHeight="1">
      <c r="B33" s="25" t="s">
        <v>46</v>
      </c>
      <c r="C33" s="52" t="s">
        <v>14</v>
      </c>
      <c r="D33" s="10"/>
      <c r="E33" s="53">
        <v>30</v>
      </c>
      <c r="F33" s="53">
        <f t="shared" si="0"/>
      </c>
      <c r="G33" s="21"/>
      <c r="H33" s="21"/>
      <c r="I33" s="36" t="s">
        <v>54</v>
      </c>
      <c r="J33" s="7"/>
      <c r="K33" s="41">
        <v>446</v>
      </c>
      <c r="L33" s="41">
        <f t="shared" si="1"/>
      </c>
    </row>
    <row r="34" spans="2:12" ht="12.75" customHeight="1">
      <c r="B34" s="46" t="s">
        <v>48</v>
      </c>
      <c r="C34" s="39" t="s">
        <v>49</v>
      </c>
      <c r="D34" s="8"/>
      <c r="E34" s="48">
        <v>83</v>
      </c>
      <c r="F34" s="48">
        <f t="shared" si="0"/>
      </c>
      <c r="G34" s="21"/>
      <c r="H34" s="38" t="s">
        <v>11</v>
      </c>
      <c r="I34" s="36" t="s">
        <v>56</v>
      </c>
      <c r="J34" s="7"/>
      <c r="K34" s="41">
        <v>464</v>
      </c>
      <c r="L34" s="41">
        <f t="shared" si="1"/>
      </c>
    </row>
    <row r="35" spans="2:12" ht="12.75" customHeight="1">
      <c r="B35" s="21"/>
      <c r="C35" s="36" t="s">
        <v>51</v>
      </c>
      <c r="D35" s="7"/>
      <c r="E35" s="40">
        <v>90</v>
      </c>
      <c r="F35" s="40">
        <f t="shared" si="0"/>
      </c>
      <c r="G35" s="21"/>
      <c r="H35" s="25" t="s">
        <v>147</v>
      </c>
      <c r="I35" s="52" t="s">
        <v>58</v>
      </c>
      <c r="J35" s="10"/>
      <c r="K35" s="53">
        <v>481</v>
      </c>
      <c r="L35" s="53">
        <f t="shared" si="1"/>
      </c>
    </row>
    <row r="36" spans="2:12" ht="12.75" customHeight="1">
      <c r="B36" s="21"/>
      <c r="C36" s="36" t="s">
        <v>53</v>
      </c>
      <c r="D36" s="7"/>
      <c r="E36" s="40">
        <v>97</v>
      </c>
      <c r="F36" s="40">
        <f t="shared" si="0"/>
      </c>
      <c r="G36" s="21"/>
      <c r="H36" s="30" t="s">
        <v>67</v>
      </c>
      <c r="I36" s="26"/>
      <c r="J36" s="19"/>
      <c r="K36" s="26"/>
      <c r="L36" s="26">
        <f t="shared" si="1"/>
      </c>
    </row>
    <row r="37" spans="2:12" ht="12.75" customHeight="1">
      <c r="B37" s="21"/>
      <c r="C37" s="28" t="s">
        <v>55</v>
      </c>
      <c r="D37" s="12"/>
      <c r="E37" s="54">
        <v>119</v>
      </c>
      <c r="F37" s="54">
        <f t="shared" si="0"/>
      </c>
      <c r="G37" s="21"/>
      <c r="H37" s="30" t="s">
        <v>69</v>
      </c>
      <c r="I37" s="26"/>
      <c r="J37" s="27"/>
      <c r="K37" s="26"/>
      <c r="L37" s="26">
        <f t="shared" si="1"/>
      </c>
    </row>
    <row r="38" spans="2:12" ht="12.75" customHeight="1">
      <c r="B38" s="21"/>
      <c r="C38" s="39" t="s">
        <v>57</v>
      </c>
      <c r="D38" s="8"/>
      <c r="E38" s="40">
        <v>102</v>
      </c>
      <c r="F38" s="40">
        <f t="shared" si="0"/>
      </c>
      <c r="G38" s="21"/>
      <c r="H38" s="38" t="s">
        <v>72</v>
      </c>
      <c r="I38" s="26"/>
      <c r="J38" s="27"/>
      <c r="K38" s="26"/>
      <c r="L38" s="26">
        <f t="shared" si="1"/>
      </c>
    </row>
    <row r="39" spans="2:12" ht="12.75" customHeight="1">
      <c r="B39" s="21"/>
      <c r="C39" s="36" t="s">
        <v>59</v>
      </c>
      <c r="D39" s="7"/>
      <c r="E39" s="40">
        <v>113</v>
      </c>
      <c r="F39" s="40">
        <f t="shared" si="0"/>
      </c>
      <c r="G39" s="21"/>
      <c r="H39" s="38" t="s">
        <v>74</v>
      </c>
      <c r="I39" s="26"/>
      <c r="J39" s="27"/>
      <c r="K39" s="26"/>
      <c r="L39" s="26">
        <f t="shared" si="1"/>
      </c>
    </row>
    <row r="40" spans="2:12" ht="12.75" customHeight="1">
      <c r="B40" s="21"/>
      <c r="C40" s="36" t="s">
        <v>61</v>
      </c>
      <c r="D40" s="7"/>
      <c r="E40" s="40">
        <v>124</v>
      </c>
      <c r="F40" s="40">
        <f t="shared" si="0"/>
      </c>
      <c r="G40" s="21"/>
      <c r="H40" s="38" t="s">
        <v>137</v>
      </c>
      <c r="I40" s="26"/>
      <c r="J40" s="27"/>
      <c r="K40" s="26"/>
      <c r="L40" s="26">
        <f t="shared" si="1"/>
      </c>
    </row>
    <row r="41" spans="2:12" ht="12.75" customHeight="1">
      <c r="B41" s="21"/>
      <c r="C41" s="52" t="s">
        <v>62</v>
      </c>
      <c r="D41" s="10"/>
      <c r="E41" s="53">
        <v>157</v>
      </c>
      <c r="F41" s="53">
        <f t="shared" si="0"/>
      </c>
      <c r="G41" s="21"/>
      <c r="H41" s="25" t="s">
        <v>77</v>
      </c>
      <c r="I41" s="28"/>
      <c r="J41" s="29"/>
      <c r="K41" s="28"/>
      <c r="L41" s="28">
        <f t="shared" si="1"/>
      </c>
    </row>
    <row r="42" spans="2:12" ht="12.75" customHeight="1">
      <c r="B42" s="21"/>
      <c r="C42" s="39" t="s">
        <v>63</v>
      </c>
      <c r="D42" s="8"/>
      <c r="E42" s="40">
        <v>121</v>
      </c>
      <c r="F42" s="40">
        <f t="shared" si="0"/>
      </c>
      <c r="G42" s="21"/>
      <c r="H42" s="56" t="s">
        <v>12</v>
      </c>
      <c r="I42" s="31" t="s">
        <v>79</v>
      </c>
      <c r="J42" s="6"/>
      <c r="K42" s="69">
        <v>396</v>
      </c>
      <c r="L42" s="69">
        <f t="shared" si="1"/>
      </c>
    </row>
    <row r="43" spans="2:12" ht="12.75" customHeight="1">
      <c r="B43" s="21"/>
      <c r="C43" s="36" t="s">
        <v>64</v>
      </c>
      <c r="D43" s="7"/>
      <c r="E43" s="40">
        <v>136</v>
      </c>
      <c r="F43" s="40">
        <f t="shared" si="0"/>
      </c>
      <c r="G43" s="21"/>
      <c r="H43" s="21"/>
      <c r="I43" s="36" t="s">
        <v>81</v>
      </c>
      <c r="J43" s="7"/>
      <c r="K43" s="41">
        <v>421</v>
      </c>
      <c r="L43" s="41">
        <f t="shared" si="1"/>
      </c>
    </row>
    <row r="44" spans="2:12" ht="12.75" customHeight="1">
      <c r="B44" s="21"/>
      <c r="C44" s="36" t="s">
        <v>65</v>
      </c>
      <c r="D44" s="7"/>
      <c r="E44" s="40">
        <v>150</v>
      </c>
      <c r="F44" s="40">
        <f t="shared" si="0"/>
      </c>
      <c r="G44" s="21"/>
      <c r="H44" s="21"/>
      <c r="I44" s="36" t="s">
        <v>83</v>
      </c>
      <c r="J44" s="7"/>
      <c r="K44" s="41">
        <v>447</v>
      </c>
      <c r="L44" s="41">
        <f t="shared" si="1"/>
      </c>
    </row>
    <row r="45" spans="2:12" ht="12.75" customHeight="1">
      <c r="B45" s="21"/>
      <c r="C45" s="52" t="s">
        <v>66</v>
      </c>
      <c r="D45" s="10"/>
      <c r="E45" s="40">
        <v>194</v>
      </c>
      <c r="F45" s="40">
        <f t="shared" si="0"/>
      </c>
      <c r="G45" s="21"/>
      <c r="H45" s="21"/>
      <c r="I45" s="36" t="s">
        <v>85</v>
      </c>
      <c r="J45" s="7"/>
      <c r="K45" s="41">
        <v>515</v>
      </c>
      <c r="L45" s="41">
        <f t="shared" si="1"/>
      </c>
    </row>
    <row r="46" spans="2:12" ht="12.75" customHeight="1">
      <c r="B46" s="21" t="s">
        <v>68</v>
      </c>
      <c r="C46" s="13"/>
      <c r="D46" s="13"/>
      <c r="E46" s="69">
        <v>30</v>
      </c>
      <c r="F46" s="69">
        <f t="shared" si="0"/>
      </c>
      <c r="G46" s="21"/>
      <c r="H46" s="21"/>
      <c r="I46" s="36" t="s">
        <v>87</v>
      </c>
      <c r="J46" s="7"/>
      <c r="K46" s="41">
        <v>439</v>
      </c>
      <c r="L46" s="41">
        <f t="shared" si="1"/>
      </c>
    </row>
    <row r="47" spans="2:12" ht="12.75" customHeight="1">
      <c r="B47" s="56" t="s">
        <v>70</v>
      </c>
      <c r="C47" s="31" t="s">
        <v>71</v>
      </c>
      <c r="D47" s="6"/>
      <c r="E47" s="48">
        <v>74</v>
      </c>
      <c r="F47" s="48">
        <f t="shared" si="0"/>
      </c>
      <c r="G47" s="21"/>
      <c r="H47" s="21"/>
      <c r="I47" s="36" t="s">
        <v>89</v>
      </c>
      <c r="J47" s="7"/>
      <c r="K47" s="41">
        <v>468</v>
      </c>
      <c r="L47" s="41">
        <f t="shared" si="1"/>
      </c>
    </row>
    <row r="48" spans="2:12" ht="12.75" customHeight="1">
      <c r="B48" s="21"/>
      <c r="C48" s="36" t="s">
        <v>73</v>
      </c>
      <c r="D48" s="7"/>
      <c r="E48" s="41">
        <v>81</v>
      </c>
      <c r="F48" s="41">
        <f t="shared" si="0"/>
      </c>
      <c r="G48" s="21"/>
      <c r="H48" s="21"/>
      <c r="I48" s="36" t="s">
        <v>91</v>
      </c>
      <c r="J48" s="7"/>
      <c r="K48" s="41">
        <v>496</v>
      </c>
      <c r="L48" s="41">
        <f t="shared" si="1"/>
      </c>
    </row>
    <row r="49" spans="2:12" ht="12.75" customHeight="1">
      <c r="B49" s="21"/>
      <c r="C49" s="36" t="s">
        <v>75</v>
      </c>
      <c r="D49" s="7"/>
      <c r="E49" s="41">
        <v>88</v>
      </c>
      <c r="F49" s="41">
        <f t="shared" si="0"/>
      </c>
      <c r="G49" s="21"/>
      <c r="H49" s="25"/>
      <c r="I49" s="52" t="s">
        <v>93</v>
      </c>
      <c r="J49" s="10"/>
      <c r="K49" s="53">
        <v>575</v>
      </c>
      <c r="L49" s="53">
        <f t="shared" si="1"/>
      </c>
    </row>
    <row r="50" spans="2:7" ht="12.75" customHeight="1">
      <c r="B50" s="21"/>
      <c r="C50" s="52" t="s">
        <v>76</v>
      </c>
      <c r="D50" s="10"/>
      <c r="E50" s="53">
        <v>108</v>
      </c>
      <c r="F50" s="53">
        <f t="shared" si="0"/>
      </c>
      <c r="G50" s="21"/>
    </row>
    <row r="51" spans="2:7" ht="12.75" customHeight="1">
      <c r="B51" s="21"/>
      <c r="C51" s="31" t="s">
        <v>78</v>
      </c>
      <c r="D51" s="6"/>
      <c r="E51" s="48">
        <v>93</v>
      </c>
      <c r="F51" s="48">
        <f t="shared" si="0"/>
      </c>
      <c r="G51" s="21"/>
    </row>
    <row r="52" spans="2:7" ht="12.75" customHeight="1">
      <c r="B52" s="21"/>
      <c r="C52" s="36" t="s">
        <v>80</v>
      </c>
      <c r="D52" s="7"/>
      <c r="E52" s="41">
        <v>104</v>
      </c>
      <c r="F52" s="41">
        <f t="shared" si="0"/>
      </c>
      <c r="G52" s="21"/>
    </row>
    <row r="53" spans="2:7" ht="12.75" customHeight="1">
      <c r="B53" s="21"/>
      <c r="C53" s="36" t="s">
        <v>82</v>
      </c>
      <c r="D53" s="7"/>
      <c r="E53" s="41">
        <v>114</v>
      </c>
      <c r="F53" s="41">
        <f t="shared" si="0"/>
      </c>
      <c r="G53" s="21"/>
    </row>
    <row r="54" spans="2:7" ht="12.75" customHeight="1">
      <c r="B54" s="21"/>
      <c r="C54" s="52" t="s">
        <v>84</v>
      </c>
      <c r="D54" s="10"/>
      <c r="E54" s="53">
        <v>145</v>
      </c>
      <c r="F54" s="53">
        <f t="shared" si="0"/>
      </c>
      <c r="G54" s="21"/>
    </row>
    <row r="55" spans="2:7" ht="12.75" customHeight="1">
      <c r="B55" s="21"/>
      <c r="C55" s="31" t="s">
        <v>86</v>
      </c>
      <c r="D55" s="6"/>
      <c r="E55" s="48">
        <v>113</v>
      </c>
      <c r="F55" s="48">
        <f t="shared" si="0"/>
      </c>
      <c r="G55" s="21"/>
    </row>
    <row r="56" spans="2:7" ht="12.75" customHeight="1">
      <c r="B56" s="21"/>
      <c r="C56" s="36" t="s">
        <v>88</v>
      </c>
      <c r="D56" s="7"/>
      <c r="E56" s="41">
        <v>127</v>
      </c>
      <c r="F56" s="41">
        <f t="shared" si="0"/>
      </c>
      <c r="G56" s="21"/>
    </row>
    <row r="57" spans="2:7" ht="12.75" customHeight="1">
      <c r="B57" s="21"/>
      <c r="C57" s="36" t="s">
        <v>90</v>
      </c>
      <c r="D57" s="7"/>
      <c r="E57" s="41">
        <v>141</v>
      </c>
      <c r="F57" s="41">
        <f t="shared" si="0"/>
      </c>
      <c r="G57" s="21"/>
    </row>
    <row r="58" spans="2:7" ht="12.75" customHeight="1">
      <c r="B58" s="21"/>
      <c r="C58" s="28" t="s">
        <v>92</v>
      </c>
      <c r="D58" s="12"/>
      <c r="E58" s="53">
        <v>183</v>
      </c>
      <c r="F58" s="53">
        <f t="shared" si="0"/>
      </c>
      <c r="G58" s="21"/>
    </row>
    <row r="59" spans="2:12" ht="12.75" customHeight="1">
      <c r="B59" s="25" t="s">
        <v>94</v>
      </c>
      <c r="C59" s="12"/>
      <c r="D59" s="12"/>
      <c r="E59" s="54">
        <v>30</v>
      </c>
      <c r="F59" s="54">
        <f t="shared" si="0"/>
      </c>
      <c r="G59" s="21"/>
      <c r="H59" s="38"/>
      <c r="I59" s="26"/>
      <c r="J59" s="26"/>
      <c r="K59" s="26"/>
      <c r="L59" s="58"/>
    </row>
    <row r="60" spans="2:12" ht="12.75" customHeight="1">
      <c r="B60" s="21"/>
      <c r="C60" s="21"/>
      <c r="D60" s="21"/>
      <c r="F60" s="59"/>
      <c r="G60" s="21"/>
      <c r="K60" s="42"/>
      <c r="L60" s="42"/>
    </row>
    <row r="61" spans="2:12" ht="12.75" customHeight="1">
      <c r="B61" s="21"/>
      <c r="C61" s="21"/>
      <c r="D61" s="21"/>
      <c r="F61" s="59"/>
      <c r="G61" s="21"/>
      <c r="K61" s="42"/>
      <c r="L61" s="42"/>
    </row>
    <row r="62" spans="6:12" ht="12.75" customHeight="1">
      <c r="F62" s="59"/>
      <c r="G62" s="21"/>
      <c r="H62" s="21"/>
      <c r="I62" s="60"/>
      <c r="J62" s="21"/>
      <c r="K62" s="38"/>
      <c r="L62" s="58"/>
    </row>
    <row r="63" spans="2:12" ht="12.75" customHeight="1">
      <c r="B63" s="21"/>
      <c r="C63" s="21"/>
      <c r="D63" s="21"/>
      <c r="F63" s="59"/>
      <c r="G63" s="21"/>
      <c r="H63" s="21"/>
      <c r="I63" s="60"/>
      <c r="J63" s="21"/>
      <c r="K63" s="38"/>
      <c r="L63" s="58"/>
    </row>
    <row r="64" spans="2:12" ht="12.75" customHeight="1">
      <c r="B64" s="21"/>
      <c r="C64" s="21"/>
      <c r="D64" s="21"/>
      <c r="F64" s="59"/>
      <c r="G64" s="21"/>
      <c r="H64" s="38"/>
      <c r="I64" s="38"/>
      <c r="J64" s="38"/>
      <c r="K64" s="38"/>
      <c r="L64" s="58"/>
    </row>
    <row r="65" spans="2:12" ht="12.75" customHeight="1">
      <c r="B65" s="38" t="s">
        <v>25</v>
      </c>
      <c r="C65" s="38"/>
      <c r="D65" s="38"/>
      <c r="E65" s="22"/>
      <c r="F65" s="43">
        <f>IF(SUM(F8:F64)=0,"",SUM(F8:F64))</f>
      </c>
      <c r="G65" s="21"/>
      <c r="H65" s="21" t="s">
        <v>138</v>
      </c>
      <c r="I65" s="21"/>
      <c r="J65" s="21"/>
      <c r="K65" s="97">
        <f>IF(SUM(L8:L64)=0,0,SUM(L8:L64))</f>
        <v>0</v>
      </c>
      <c r="L65" s="43">
        <f>IF(SUM(L8:L64)=0,"",SUM(L8:L64))</f>
      </c>
    </row>
    <row r="66" spans="2:12" ht="9" customHeight="1">
      <c r="B66" s="38"/>
      <c r="C66" s="38"/>
      <c r="D66" s="38"/>
      <c r="E66" s="38"/>
      <c r="F66" s="58"/>
      <c r="G66" s="21"/>
      <c r="H66" s="30"/>
      <c r="I66" s="38"/>
      <c r="J66" s="38"/>
      <c r="K66" s="38"/>
      <c r="L66" s="61"/>
    </row>
    <row r="67" spans="2:12" ht="14.25" customHeight="1">
      <c r="B67" s="21" t="s">
        <v>136</v>
      </c>
      <c r="C67" s="21"/>
      <c r="D67" s="21"/>
      <c r="F67" s="59"/>
      <c r="G67" s="21"/>
      <c r="H67" s="21" t="s">
        <v>97</v>
      </c>
      <c r="I67" s="21"/>
      <c r="J67" s="21"/>
      <c r="K67" s="21">
        <v>2018</v>
      </c>
      <c r="L67" s="62"/>
    </row>
    <row r="68" spans="2:12" ht="14.25" customHeight="1">
      <c r="B68" s="21"/>
      <c r="C68" s="21"/>
      <c r="D68" s="21"/>
      <c r="F68" s="59"/>
      <c r="G68" s="21"/>
      <c r="H68" s="21"/>
      <c r="I68" s="21"/>
      <c r="J68" s="21"/>
      <c r="K68" s="21"/>
      <c r="L68" s="62"/>
    </row>
    <row r="69" spans="2:12" ht="12.75" customHeight="1">
      <c r="B69" s="21"/>
      <c r="C69" s="21"/>
      <c r="D69" s="21"/>
      <c r="F69" s="59"/>
      <c r="G69" s="21"/>
      <c r="H69" s="22" t="s">
        <v>15</v>
      </c>
      <c r="I69" s="14" t="str">
        <f>IF(I3&gt;0,I3," ")</f>
        <v> </v>
      </c>
      <c r="J69" s="15"/>
      <c r="K69" s="3" t="str">
        <f>IF(K3&gt;0,K3," ")</f>
        <v> </v>
      </c>
      <c r="L69" s="23" t="s">
        <v>16</v>
      </c>
    </row>
    <row r="70" spans="2:12" ht="12.75" customHeight="1">
      <c r="B70" s="21"/>
      <c r="C70" s="21"/>
      <c r="D70" s="21"/>
      <c r="F70" s="59"/>
      <c r="G70" s="21"/>
      <c r="H70" s="24" t="s">
        <v>17</v>
      </c>
      <c r="I70" s="16" t="str">
        <f>IF(I4&gt;0,I4," ")</f>
        <v> </v>
      </c>
      <c r="J70" s="15" t="s">
        <v>149</v>
      </c>
      <c r="K70" s="3" t="str">
        <f>IF(K4&gt;0,K4," ")</f>
        <v> </v>
      </c>
      <c r="L70" s="23" t="s">
        <v>19</v>
      </c>
    </row>
    <row r="71" spans="2:12" ht="12.75" customHeight="1">
      <c r="B71" s="21"/>
      <c r="C71" s="21"/>
      <c r="D71" s="21"/>
      <c r="F71" s="59"/>
      <c r="G71" s="21"/>
      <c r="H71" s="24" t="s">
        <v>18</v>
      </c>
      <c r="I71" s="16" t="str">
        <f>IF(I5&gt;0,I5," ")</f>
        <v> </v>
      </c>
      <c r="J71" s="15"/>
      <c r="K71" s="104" t="s">
        <v>151</v>
      </c>
      <c r="L71" s="103"/>
    </row>
    <row r="72" spans="2:12" ht="12.75" customHeight="1">
      <c r="B72" s="21"/>
      <c r="C72" s="21"/>
      <c r="D72" s="21"/>
      <c r="F72" s="59"/>
      <c r="G72" s="21"/>
      <c r="H72" s="21"/>
      <c r="I72" s="21"/>
      <c r="J72" s="21"/>
      <c r="K72" s="105" t="s">
        <v>150</v>
      </c>
      <c r="L72" s="21"/>
    </row>
    <row r="73" spans="2:12" ht="12.75" customHeight="1">
      <c r="B73" s="25"/>
      <c r="C73" s="28" t="s">
        <v>20</v>
      </c>
      <c r="D73" s="28" t="s">
        <v>21</v>
      </c>
      <c r="E73" s="28" t="s">
        <v>0</v>
      </c>
      <c r="F73" s="63" t="s">
        <v>22</v>
      </c>
      <c r="G73" s="21"/>
      <c r="H73" s="25"/>
      <c r="I73" s="25" t="s">
        <v>20</v>
      </c>
      <c r="J73" s="28" t="s">
        <v>21</v>
      </c>
      <c r="K73" s="28" t="s">
        <v>0</v>
      </c>
      <c r="L73" s="29" t="s">
        <v>22</v>
      </c>
    </row>
    <row r="74" spans="2:12" ht="12.75" customHeight="1">
      <c r="B74" s="33"/>
      <c r="C74" s="34"/>
      <c r="D74" s="64"/>
      <c r="E74" s="34"/>
      <c r="F74" s="35"/>
      <c r="G74" s="27"/>
      <c r="H74" s="33" t="s">
        <v>25</v>
      </c>
      <c r="I74" s="34"/>
      <c r="J74" s="64"/>
      <c r="K74" s="34"/>
      <c r="L74" s="35">
        <f>F131</f>
      </c>
    </row>
    <row r="75" spans="2:12" ht="12.75" customHeight="1">
      <c r="B75" s="46" t="s">
        <v>98</v>
      </c>
      <c r="C75" s="31" t="s">
        <v>99</v>
      </c>
      <c r="D75" s="6"/>
      <c r="E75" s="48">
        <v>309</v>
      </c>
      <c r="F75" s="48">
        <f>IF(D75="","",E75*D75)</f>
      </c>
      <c r="G75" s="38"/>
      <c r="H75" s="17" t="s">
        <v>13</v>
      </c>
      <c r="I75" s="31" t="s">
        <v>100</v>
      </c>
      <c r="J75" s="6"/>
      <c r="K75" s="48">
        <v>156</v>
      </c>
      <c r="L75" s="48">
        <f>IF(J75="","",K75*J75)</f>
      </c>
    </row>
    <row r="76" spans="2:12" ht="12.75" customHeight="1">
      <c r="B76" s="21"/>
      <c r="C76" s="36" t="s">
        <v>101</v>
      </c>
      <c r="D76" s="7"/>
      <c r="E76" s="41">
        <v>328</v>
      </c>
      <c r="F76" s="41">
        <f aca="true" t="shared" si="2" ref="F76:F108">IF(D76="","",E76*D76)</f>
      </c>
      <c r="G76" s="38"/>
      <c r="H76" s="38" t="s">
        <v>102</v>
      </c>
      <c r="I76" s="36" t="s">
        <v>103</v>
      </c>
      <c r="J76" s="7"/>
      <c r="K76" s="41">
        <v>170</v>
      </c>
      <c r="L76" s="41">
        <f aca="true" t="shared" si="3" ref="L76:L88">IF(J76="","",K76*J76)</f>
      </c>
    </row>
    <row r="77" spans="2:12" ht="12.75" customHeight="1">
      <c r="B77" s="21"/>
      <c r="C77" s="52" t="s">
        <v>104</v>
      </c>
      <c r="D77" s="10"/>
      <c r="E77" s="55">
        <v>347</v>
      </c>
      <c r="F77" s="55">
        <f t="shared" si="2"/>
      </c>
      <c r="G77" s="38"/>
      <c r="H77" s="38" t="s">
        <v>105</v>
      </c>
      <c r="I77" s="36" t="s">
        <v>106</v>
      </c>
      <c r="J77" s="7"/>
      <c r="K77" s="41">
        <v>184</v>
      </c>
      <c r="L77" s="41">
        <f t="shared" si="3"/>
      </c>
    </row>
    <row r="78" spans="2:12" ht="12.75" customHeight="1">
      <c r="B78" s="21"/>
      <c r="C78" s="39" t="s">
        <v>107</v>
      </c>
      <c r="D78" s="8"/>
      <c r="E78" s="48">
        <v>328</v>
      </c>
      <c r="F78" s="48">
        <f t="shared" si="2"/>
      </c>
      <c r="G78" s="38"/>
      <c r="H78" s="38"/>
      <c r="I78" s="52" t="s">
        <v>108</v>
      </c>
      <c r="J78" s="10"/>
      <c r="K78" s="55">
        <v>225</v>
      </c>
      <c r="L78" s="55">
        <f t="shared" si="3"/>
      </c>
    </row>
    <row r="79" spans="2:12" ht="12.75" customHeight="1">
      <c r="B79" s="21"/>
      <c r="C79" s="36" t="s">
        <v>109</v>
      </c>
      <c r="D79" s="7"/>
      <c r="E79" s="41">
        <v>350</v>
      </c>
      <c r="F79" s="41">
        <f t="shared" si="2"/>
      </c>
      <c r="G79" s="38"/>
      <c r="H79" s="38"/>
      <c r="I79" s="39" t="s">
        <v>110</v>
      </c>
      <c r="J79" s="8"/>
      <c r="K79" s="48">
        <v>186</v>
      </c>
      <c r="L79" s="48">
        <f t="shared" si="3"/>
      </c>
    </row>
    <row r="80" spans="2:12" ht="12.75" customHeight="1">
      <c r="B80" s="21"/>
      <c r="C80" s="52" t="s">
        <v>111</v>
      </c>
      <c r="D80" s="10"/>
      <c r="E80" s="55">
        <v>373</v>
      </c>
      <c r="F80" s="55">
        <f t="shared" si="2"/>
      </c>
      <c r="G80" s="38"/>
      <c r="H80" s="38"/>
      <c r="I80" s="36" t="s">
        <v>112</v>
      </c>
      <c r="J80" s="7"/>
      <c r="K80" s="41">
        <v>202</v>
      </c>
      <c r="L80" s="41">
        <f t="shared" si="3"/>
      </c>
    </row>
    <row r="81" spans="2:12" ht="12.75" customHeight="1">
      <c r="B81" s="21"/>
      <c r="C81" s="39" t="s">
        <v>113</v>
      </c>
      <c r="D81" s="8"/>
      <c r="E81" s="48">
        <v>347</v>
      </c>
      <c r="F81" s="48">
        <f t="shared" si="2"/>
      </c>
      <c r="G81" s="38"/>
      <c r="H81" s="38"/>
      <c r="I81" s="52" t="s">
        <v>114</v>
      </c>
      <c r="J81" s="10"/>
      <c r="K81" s="53">
        <v>250</v>
      </c>
      <c r="L81" s="53">
        <f t="shared" si="3"/>
      </c>
    </row>
    <row r="82" spans="2:12" ht="12.75" customHeight="1">
      <c r="B82" s="21"/>
      <c r="C82" s="36" t="s">
        <v>115</v>
      </c>
      <c r="D82" s="7"/>
      <c r="E82" s="41">
        <v>373</v>
      </c>
      <c r="F82" s="41">
        <f t="shared" si="2"/>
      </c>
      <c r="G82" s="38"/>
      <c r="H82" s="38"/>
      <c r="I82" s="39" t="s">
        <v>116</v>
      </c>
      <c r="J82" s="8"/>
      <c r="K82" s="40">
        <v>221</v>
      </c>
      <c r="L82" s="40">
        <f t="shared" si="3"/>
      </c>
    </row>
    <row r="83" spans="2:12" ht="12.75" customHeight="1">
      <c r="B83" s="21"/>
      <c r="C83" s="52" t="s">
        <v>117</v>
      </c>
      <c r="D83" s="10"/>
      <c r="E83" s="53">
        <v>398</v>
      </c>
      <c r="F83" s="55">
        <f t="shared" si="2"/>
      </c>
      <c r="G83" s="38"/>
      <c r="H83" s="30"/>
      <c r="I83" s="65" t="s">
        <v>118</v>
      </c>
      <c r="J83" s="10"/>
      <c r="K83" s="55">
        <v>278</v>
      </c>
      <c r="L83" s="55">
        <f t="shared" si="3"/>
      </c>
    </row>
    <row r="84" spans="2:12" ht="12.75" customHeight="1">
      <c r="B84" s="21"/>
      <c r="C84" s="39" t="s">
        <v>119</v>
      </c>
      <c r="D84" s="8"/>
      <c r="E84" s="40">
        <v>406</v>
      </c>
      <c r="F84" s="48">
        <f t="shared" si="2"/>
      </c>
      <c r="G84" s="38"/>
      <c r="H84" s="38"/>
      <c r="I84" s="74" t="s">
        <v>120</v>
      </c>
      <c r="J84" s="13"/>
      <c r="K84" s="69">
        <v>355</v>
      </c>
      <c r="L84" s="69">
        <f t="shared" si="3"/>
      </c>
    </row>
    <row r="85" spans="2:12" ht="12.75" customHeight="1">
      <c r="B85" s="21"/>
      <c r="C85" s="36" t="s">
        <v>121</v>
      </c>
      <c r="D85" s="7"/>
      <c r="E85" s="41">
        <v>440</v>
      </c>
      <c r="F85" s="41">
        <f t="shared" si="2"/>
      </c>
      <c r="G85" s="38"/>
      <c r="H85" s="38"/>
      <c r="I85" s="71"/>
      <c r="J85" s="72"/>
      <c r="K85" s="70"/>
      <c r="L85" s="70"/>
    </row>
    <row r="86" spans="2:12" ht="12.75" customHeight="1">
      <c r="B86" s="21"/>
      <c r="C86" s="44" t="s">
        <v>122</v>
      </c>
      <c r="D86" s="9"/>
      <c r="E86" s="55">
        <v>474</v>
      </c>
      <c r="F86" s="55">
        <f t="shared" si="2"/>
      </c>
      <c r="G86" s="38"/>
      <c r="H86" s="38"/>
      <c r="I86" s="75"/>
      <c r="J86" s="72"/>
      <c r="K86" s="70"/>
      <c r="L86" s="70">
        <f t="shared" si="3"/>
      </c>
    </row>
    <row r="87" spans="2:12" ht="12.75" customHeight="1">
      <c r="B87" s="38"/>
      <c r="C87" s="71"/>
      <c r="D87" s="18"/>
      <c r="E87" s="70"/>
      <c r="F87" s="70"/>
      <c r="G87" s="38"/>
      <c r="H87" s="76" t="s">
        <v>130</v>
      </c>
      <c r="I87" s="77"/>
      <c r="J87" s="78"/>
      <c r="K87" s="77"/>
      <c r="L87" s="77">
        <f t="shared" si="3"/>
      </c>
    </row>
    <row r="88" spans="2:12" ht="12.75" customHeight="1">
      <c r="B88" s="38"/>
      <c r="C88" s="26"/>
      <c r="D88" s="72"/>
      <c r="E88" s="70"/>
      <c r="F88" s="70">
        <f t="shared" si="2"/>
      </c>
      <c r="G88" s="38"/>
      <c r="H88" s="38" t="s">
        <v>148</v>
      </c>
      <c r="I88" s="102"/>
      <c r="J88" s="27"/>
      <c r="K88" s="26"/>
      <c r="L88" s="26">
        <f t="shared" si="3"/>
      </c>
    </row>
    <row r="89" spans="2:12" ht="12.75" customHeight="1">
      <c r="B89" s="90" t="s">
        <v>123</v>
      </c>
      <c r="C89" s="91" t="s">
        <v>124</v>
      </c>
      <c r="D89" s="92"/>
      <c r="E89" s="93">
        <v>682</v>
      </c>
      <c r="F89" s="93">
        <f t="shared" si="2"/>
      </c>
      <c r="G89" s="38"/>
      <c r="H89" s="79" t="s">
        <v>133</v>
      </c>
      <c r="I89" s="80" t="s">
        <v>134</v>
      </c>
      <c r="J89" s="81"/>
      <c r="K89" s="82">
        <v>56</v>
      </c>
      <c r="L89" s="82">
        <f>IF(J89="","",K89*J89)</f>
      </c>
    </row>
    <row r="90" spans="2:12" ht="12.75" customHeight="1">
      <c r="B90" s="21"/>
      <c r="C90" s="36" t="s">
        <v>125</v>
      </c>
      <c r="D90" s="7"/>
      <c r="E90" s="41">
        <v>720</v>
      </c>
      <c r="F90" s="41">
        <f t="shared" si="2"/>
      </c>
      <c r="G90" s="38"/>
      <c r="H90" s="38"/>
      <c r="I90" s="75"/>
      <c r="J90" s="72"/>
      <c r="K90" s="70"/>
      <c r="L90" s="58"/>
    </row>
    <row r="91" spans="2:12" ht="12.75" customHeight="1">
      <c r="B91" s="21"/>
      <c r="C91" s="36" t="s">
        <v>126</v>
      </c>
      <c r="D91" s="7"/>
      <c r="E91" s="41">
        <v>759</v>
      </c>
      <c r="F91" s="41">
        <f t="shared" si="2"/>
      </c>
      <c r="G91" s="38"/>
      <c r="H91" s="38"/>
      <c r="I91" s="75"/>
      <c r="J91" s="72"/>
      <c r="K91" s="70"/>
      <c r="L91" s="58"/>
    </row>
    <row r="92" spans="2:12" ht="12.75" customHeight="1">
      <c r="B92" s="21"/>
      <c r="C92" s="52" t="s">
        <v>127</v>
      </c>
      <c r="D92" s="10"/>
      <c r="E92" s="53">
        <v>875</v>
      </c>
      <c r="F92" s="53">
        <f t="shared" si="2"/>
      </c>
      <c r="G92" s="38"/>
      <c r="H92" s="38"/>
      <c r="I92" s="26"/>
      <c r="J92" s="72"/>
      <c r="K92" s="70"/>
      <c r="L92" s="58"/>
    </row>
    <row r="93" spans="2:7" ht="12.75" customHeight="1">
      <c r="B93" s="21"/>
      <c r="C93" s="71"/>
      <c r="D93" s="27"/>
      <c r="E93" s="26"/>
      <c r="F93" s="70"/>
      <c r="G93" s="38"/>
    </row>
    <row r="94" spans="2:7" ht="12.75" customHeight="1">
      <c r="B94" s="21"/>
      <c r="C94" s="26"/>
      <c r="D94" s="27"/>
      <c r="E94" s="26"/>
      <c r="F94" s="70">
        <f t="shared" si="2"/>
      </c>
      <c r="G94" s="38"/>
    </row>
    <row r="95" spans="2:7" ht="12.75" customHeight="1">
      <c r="B95" s="21"/>
      <c r="C95" s="73"/>
      <c r="D95" s="72"/>
      <c r="E95" s="70"/>
      <c r="F95" s="70">
        <f t="shared" si="2"/>
      </c>
      <c r="G95" s="38"/>
    </row>
    <row r="96" spans="2:12" ht="12.75" customHeight="1">
      <c r="B96" s="90" t="s">
        <v>128</v>
      </c>
      <c r="C96" s="31" t="s">
        <v>99</v>
      </c>
      <c r="D96" s="6"/>
      <c r="E96" s="48">
        <v>331</v>
      </c>
      <c r="F96" s="48">
        <f t="shared" si="2"/>
      </c>
      <c r="G96" s="38"/>
      <c r="H96" s="38"/>
      <c r="I96" s="75"/>
      <c r="J96" s="72"/>
      <c r="K96" s="70"/>
      <c r="L96" s="58"/>
    </row>
    <row r="97" spans="2:12" ht="12.75" customHeight="1">
      <c r="B97" s="30"/>
      <c r="C97" s="36" t="s">
        <v>101</v>
      </c>
      <c r="D97" s="7"/>
      <c r="E97" s="41">
        <v>351</v>
      </c>
      <c r="F97" s="41">
        <f t="shared" si="2"/>
      </c>
      <c r="G97" s="38"/>
      <c r="H97" s="38"/>
      <c r="I97" s="26"/>
      <c r="J97" s="72"/>
      <c r="K97" s="70"/>
      <c r="L97" s="58"/>
    </row>
    <row r="98" spans="2:12" ht="12.75" customHeight="1">
      <c r="B98" s="38"/>
      <c r="C98" s="36" t="s">
        <v>104</v>
      </c>
      <c r="D98" s="7"/>
      <c r="E98" s="41">
        <v>397</v>
      </c>
      <c r="F98" s="41">
        <f t="shared" si="2"/>
      </c>
      <c r="G98" s="38"/>
      <c r="H98" s="30"/>
      <c r="I98" s="26"/>
      <c r="J98" s="72"/>
      <c r="K98" s="70"/>
      <c r="L98" s="58"/>
    </row>
    <row r="99" spans="2:12" ht="12.75" customHeight="1">
      <c r="B99" s="38"/>
      <c r="C99" s="52" t="s">
        <v>124</v>
      </c>
      <c r="D99" s="10"/>
      <c r="E99" s="53">
        <v>447</v>
      </c>
      <c r="F99" s="53">
        <f t="shared" si="2"/>
      </c>
      <c r="G99" s="38"/>
      <c r="H99" s="38"/>
      <c r="I99" s="26"/>
      <c r="J99" s="72"/>
      <c r="K99" s="70"/>
      <c r="L99" s="58"/>
    </row>
    <row r="100" spans="2:12" ht="12.75" customHeight="1">
      <c r="B100" s="38"/>
      <c r="C100" s="39" t="s">
        <v>107</v>
      </c>
      <c r="D100" s="8"/>
      <c r="E100" s="40">
        <v>351</v>
      </c>
      <c r="F100" s="40">
        <f t="shared" si="2"/>
      </c>
      <c r="G100" s="38"/>
      <c r="H100" s="38"/>
      <c r="I100" s="26"/>
      <c r="J100" s="72"/>
      <c r="K100" s="70"/>
      <c r="L100" s="58"/>
    </row>
    <row r="101" spans="2:12" ht="12.75" customHeight="1">
      <c r="B101" s="38"/>
      <c r="C101" s="36" t="s">
        <v>109</v>
      </c>
      <c r="D101" s="7"/>
      <c r="E101" s="40">
        <v>373</v>
      </c>
      <c r="F101" s="41">
        <f t="shared" si="2"/>
      </c>
      <c r="G101" s="38"/>
      <c r="H101" s="38"/>
      <c r="I101" s="26"/>
      <c r="J101" s="72"/>
      <c r="K101" s="70"/>
      <c r="L101" s="58"/>
    </row>
    <row r="102" spans="2:12" ht="12.75" customHeight="1">
      <c r="B102" s="38"/>
      <c r="C102" s="36" t="s">
        <v>111</v>
      </c>
      <c r="D102" s="7"/>
      <c r="E102" s="40">
        <v>422</v>
      </c>
      <c r="F102" s="41">
        <f t="shared" si="2"/>
      </c>
      <c r="G102" s="38"/>
      <c r="H102" s="38"/>
      <c r="I102" s="26"/>
      <c r="J102" s="72"/>
      <c r="K102" s="70"/>
      <c r="L102" s="58"/>
    </row>
    <row r="103" spans="2:12" ht="12.75" customHeight="1">
      <c r="B103" s="38"/>
      <c r="C103" s="52" t="s">
        <v>125</v>
      </c>
      <c r="D103" s="10"/>
      <c r="E103" s="53">
        <v>489</v>
      </c>
      <c r="F103" s="55">
        <f t="shared" si="2"/>
      </c>
      <c r="G103" s="38"/>
      <c r="H103" s="38"/>
      <c r="I103" s="26"/>
      <c r="J103" s="72"/>
      <c r="K103" s="70"/>
      <c r="L103" s="58"/>
    </row>
    <row r="104" spans="2:12" ht="12.75" customHeight="1">
      <c r="B104" s="38" t="s">
        <v>129</v>
      </c>
      <c r="C104" s="39" t="s">
        <v>113</v>
      </c>
      <c r="D104" s="8"/>
      <c r="E104" s="40">
        <v>370</v>
      </c>
      <c r="F104" s="48">
        <f t="shared" si="2"/>
      </c>
      <c r="G104" s="38"/>
      <c r="H104" s="38"/>
      <c r="I104" s="26"/>
      <c r="J104" s="72"/>
      <c r="K104" s="70"/>
      <c r="L104" s="58"/>
    </row>
    <row r="105" spans="2:12" ht="12.75" customHeight="1">
      <c r="B105" s="38" t="s">
        <v>131</v>
      </c>
      <c r="C105" s="36" t="s">
        <v>115</v>
      </c>
      <c r="D105" s="7"/>
      <c r="E105" s="40">
        <v>395</v>
      </c>
      <c r="F105" s="41">
        <f t="shared" si="2"/>
      </c>
      <c r="G105" s="38"/>
      <c r="H105" s="30"/>
      <c r="I105" s="26"/>
      <c r="J105" s="72"/>
      <c r="K105" s="70"/>
      <c r="L105" s="58"/>
    </row>
    <row r="106" spans="2:12" ht="12.75" customHeight="1">
      <c r="B106" s="38" t="s">
        <v>132</v>
      </c>
      <c r="C106" s="36" t="s">
        <v>117</v>
      </c>
      <c r="D106" s="7"/>
      <c r="E106" s="40">
        <v>448</v>
      </c>
      <c r="F106" s="41">
        <f t="shared" si="2"/>
      </c>
      <c r="G106" s="38"/>
      <c r="H106" s="38"/>
      <c r="I106" s="26"/>
      <c r="J106" s="72"/>
      <c r="K106" s="70"/>
      <c r="L106" s="58"/>
    </row>
    <row r="107" spans="2:12" ht="12.75" customHeight="1">
      <c r="B107" s="38" t="s">
        <v>135</v>
      </c>
      <c r="C107" s="36" t="s">
        <v>126</v>
      </c>
      <c r="D107" s="7"/>
      <c r="E107" s="40">
        <v>524</v>
      </c>
      <c r="F107" s="41">
        <f t="shared" si="2"/>
      </c>
      <c r="G107" s="38"/>
      <c r="H107" s="38"/>
      <c r="I107" s="26"/>
      <c r="J107" s="72"/>
      <c r="K107" s="70"/>
      <c r="L107" s="58"/>
    </row>
    <row r="108" spans="2:12" ht="12.75" customHeight="1">
      <c r="B108" s="21" t="s">
        <v>143</v>
      </c>
      <c r="C108" s="54"/>
      <c r="D108" s="10"/>
      <c r="E108" s="54">
        <v>30</v>
      </c>
      <c r="F108" s="41">
        <f t="shared" si="2"/>
      </c>
      <c r="G108" s="38"/>
      <c r="H108" s="38"/>
      <c r="I108" s="26"/>
      <c r="J108" s="72"/>
      <c r="K108" s="70"/>
      <c r="L108" s="58"/>
    </row>
    <row r="109" spans="2:12" ht="12.75" customHeight="1">
      <c r="B109" s="21" t="s">
        <v>144</v>
      </c>
      <c r="F109" s="69"/>
      <c r="G109" s="38"/>
      <c r="H109" s="38"/>
      <c r="I109" s="26"/>
      <c r="J109" s="72"/>
      <c r="K109" s="70"/>
      <c r="L109" s="58"/>
    </row>
    <row r="110" spans="2:12" ht="12.75" customHeight="1">
      <c r="B110" s="21" t="s">
        <v>145</v>
      </c>
      <c r="F110" s="70"/>
      <c r="G110" s="38"/>
      <c r="H110" s="38"/>
      <c r="I110" s="26"/>
      <c r="J110" s="72"/>
      <c r="K110" s="70"/>
      <c r="L110" s="58"/>
    </row>
    <row r="111" spans="6:7" ht="12.75" customHeight="1">
      <c r="F111" s="70"/>
      <c r="G111" s="38"/>
    </row>
    <row r="112" spans="6:7" ht="12.75" customHeight="1">
      <c r="F112" s="70"/>
      <c r="G112" s="38"/>
    </row>
    <row r="113" spans="6:7" ht="12.75" customHeight="1">
      <c r="F113" s="70"/>
      <c r="G113" s="38"/>
    </row>
    <row r="114" spans="2:12" ht="12.75" customHeight="1">
      <c r="B114" s="42"/>
      <c r="C114" s="42"/>
      <c r="D114" s="42"/>
      <c r="E114" s="38"/>
      <c r="F114" s="89"/>
      <c r="G114" s="38"/>
      <c r="H114" s="38"/>
      <c r="I114" s="26"/>
      <c r="J114" s="26"/>
      <c r="K114" s="26"/>
      <c r="L114" s="58"/>
    </row>
    <row r="115" spans="2:12" ht="12.75" customHeight="1">
      <c r="B115" s="30"/>
      <c r="C115" s="26"/>
      <c r="D115" s="72"/>
      <c r="E115" s="70"/>
      <c r="F115" s="58"/>
      <c r="G115" s="38"/>
      <c r="H115" s="84"/>
      <c r="I115" s="85"/>
      <c r="J115" s="85"/>
      <c r="K115" s="85"/>
      <c r="L115" s="86"/>
    </row>
    <row r="116" spans="2:12" ht="12.75" customHeight="1">
      <c r="B116" s="38"/>
      <c r="C116" s="26"/>
      <c r="D116" s="72"/>
      <c r="E116" s="70"/>
      <c r="F116" s="58"/>
      <c r="G116" s="38"/>
      <c r="H116" s="84"/>
      <c r="I116" s="85"/>
      <c r="J116" s="85"/>
      <c r="K116" s="85"/>
      <c r="L116" s="86"/>
    </row>
    <row r="117" spans="2:12" ht="12.75" customHeight="1">
      <c r="B117" s="38"/>
      <c r="C117" s="26"/>
      <c r="D117" s="72"/>
      <c r="E117" s="70"/>
      <c r="F117" s="58"/>
      <c r="G117" s="38"/>
      <c r="H117" s="87"/>
      <c r="I117" s="85"/>
      <c r="J117" s="85"/>
      <c r="K117" s="85"/>
      <c r="L117" s="86"/>
    </row>
    <row r="118" spans="2:12" ht="12.75" customHeight="1">
      <c r="B118" s="38"/>
      <c r="C118" s="26"/>
      <c r="D118" s="72"/>
      <c r="E118" s="70"/>
      <c r="F118" s="58"/>
      <c r="G118" s="38"/>
      <c r="H118" s="84"/>
      <c r="I118" s="85"/>
      <c r="J118" s="85"/>
      <c r="K118" s="85"/>
      <c r="L118" s="86"/>
    </row>
    <row r="119" spans="2:12" ht="12.75" customHeight="1">
      <c r="B119" s="38"/>
      <c r="C119" s="26"/>
      <c r="D119" s="72"/>
      <c r="E119" s="70"/>
      <c r="F119" s="58"/>
      <c r="G119" s="38"/>
      <c r="H119" s="84"/>
      <c r="I119" s="85"/>
      <c r="J119" s="85"/>
      <c r="K119" s="85"/>
      <c r="L119" s="86"/>
    </row>
    <row r="120" spans="2:12" ht="12.75" customHeight="1">
      <c r="B120" s="38"/>
      <c r="C120" s="26"/>
      <c r="D120" s="72"/>
      <c r="E120" s="70"/>
      <c r="F120" s="58"/>
      <c r="G120" s="38"/>
      <c r="H120" s="84"/>
      <c r="I120" s="85"/>
      <c r="J120" s="85"/>
      <c r="K120" s="85"/>
      <c r="L120" s="86"/>
    </row>
    <row r="121" spans="2:12" ht="12.75" customHeight="1">
      <c r="B121" s="30"/>
      <c r="C121" s="26"/>
      <c r="D121" s="72"/>
      <c r="E121" s="70"/>
      <c r="F121" s="58"/>
      <c r="G121" s="38"/>
      <c r="H121" s="38"/>
      <c r="I121" s="26"/>
      <c r="J121" s="26"/>
      <c r="K121" s="26"/>
      <c r="L121" s="58"/>
    </row>
    <row r="122" spans="2:12" ht="12.75" customHeight="1">
      <c r="B122" s="38"/>
      <c r="C122" s="26"/>
      <c r="D122" s="72"/>
      <c r="E122" s="70"/>
      <c r="F122" s="58"/>
      <c r="G122" s="38"/>
      <c r="H122" s="38"/>
      <c r="I122" s="26"/>
      <c r="J122" s="26"/>
      <c r="K122" s="26"/>
      <c r="L122" s="58"/>
    </row>
    <row r="123" spans="7:12" ht="12.75" customHeight="1">
      <c r="G123" s="38"/>
      <c r="H123" s="38"/>
      <c r="I123" s="26"/>
      <c r="J123" s="26"/>
      <c r="K123" s="26"/>
      <c r="L123" s="58"/>
    </row>
    <row r="124" spans="7:12" ht="12.75" customHeight="1">
      <c r="G124" s="38"/>
      <c r="H124" s="38"/>
      <c r="I124" s="26"/>
      <c r="J124" s="26"/>
      <c r="K124" s="26"/>
      <c r="L124" s="58"/>
    </row>
    <row r="125" spans="7:12" ht="12.75" customHeight="1">
      <c r="G125" s="38"/>
      <c r="H125" s="38"/>
      <c r="I125" s="26"/>
      <c r="J125" s="26"/>
      <c r="K125" s="26"/>
      <c r="L125" s="58"/>
    </row>
    <row r="126" spans="7:12" ht="12.75" customHeight="1">
      <c r="G126" s="38"/>
      <c r="H126" s="38"/>
      <c r="I126" s="26"/>
      <c r="J126" s="26"/>
      <c r="K126" s="26"/>
      <c r="L126" s="58"/>
    </row>
    <row r="127" spans="7:12" ht="12.75" customHeight="1">
      <c r="G127" s="21"/>
      <c r="H127" s="21" t="s">
        <v>139</v>
      </c>
      <c r="I127" s="21"/>
      <c r="J127" s="21"/>
      <c r="K127" s="98">
        <f>IF(SUM(L74:L103)=0,0,SUM(L74:L103))</f>
        <v>0</v>
      </c>
      <c r="L127" s="43">
        <f>IF(SUM(L74:L103)=0,"",SUM(L74:L103))</f>
      </c>
    </row>
    <row r="128" spans="7:12" ht="12.75" customHeight="1">
      <c r="G128" s="21"/>
      <c r="H128" s="21"/>
      <c r="I128" s="60"/>
      <c r="J128" s="21"/>
      <c r="K128" s="83"/>
      <c r="L128" s="94"/>
    </row>
    <row r="129" spans="6:12" ht="12.75" customHeight="1">
      <c r="F129" s="57"/>
      <c r="G129" s="21"/>
      <c r="H129" s="66" t="s">
        <v>141</v>
      </c>
      <c r="J129" s="99"/>
      <c r="K129" s="96">
        <f>IF((K65+K127)=0,0,(K65+K127))</f>
        <v>0</v>
      </c>
      <c r="L129" s="95">
        <f>IF((K65+K127)=0,"",(K65+K127))</f>
      </c>
    </row>
    <row r="130" spans="2:12" ht="12.75" customHeight="1">
      <c r="B130" s="21"/>
      <c r="C130" s="21"/>
      <c r="D130" s="21"/>
      <c r="F130" s="59"/>
      <c r="G130" s="21"/>
      <c r="H130" s="38" t="s">
        <v>142</v>
      </c>
      <c r="I130" s="38"/>
      <c r="J130" s="9"/>
      <c r="K130" s="24" t="s">
        <v>95</v>
      </c>
      <c r="L130" s="100">
        <f>(IF(J130=0,"",K129*J130/100))</f>
      </c>
    </row>
    <row r="131" spans="2:12" ht="12.75" customHeight="1">
      <c r="B131" s="38" t="s">
        <v>25</v>
      </c>
      <c r="C131" s="38"/>
      <c r="D131" s="38"/>
      <c r="E131" s="22"/>
      <c r="F131" s="43">
        <f>IF(SUM(F74:F130)=0,"",SUM(F74:F130))</f>
      </c>
      <c r="G131" s="21"/>
      <c r="H131" s="67" t="s">
        <v>140</v>
      </c>
      <c r="I131" s="68"/>
      <c r="J131" s="68"/>
      <c r="K131" s="68"/>
      <c r="L131" s="101">
        <f>IF(K129=0,"",SUM(L129:L130))</f>
      </c>
    </row>
    <row r="132" spans="2:7" ht="9" customHeight="1">
      <c r="B132" s="38"/>
      <c r="C132" s="38"/>
      <c r="D132" s="38"/>
      <c r="E132" s="38"/>
      <c r="F132" s="58"/>
      <c r="G132" s="21"/>
    </row>
  </sheetData>
  <sheetProtection selectLockedCells="1"/>
  <conditionalFormatting sqref="C32:D32 C59:D59 I3:I5 I13:J13 I23:J23 I88 J9:J49 F129:F131 L114:L128 L8 F115:F122 D115:D122 J96:J110 J75:J92 L96:L110 D75:D106 K3:K4 D8:D59 L59 F8 F60:F65 L62:L65 F74 L74 L90:L92">
    <cfRule type="cellIs" priority="14" dxfId="0" operator="greaterThan" stopIfTrue="1">
      <formula>0</formula>
    </cfRule>
  </conditionalFormatting>
  <conditionalFormatting sqref="C46">
    <cfRule type="cellIs" priority="15" dxfId="6" operator="greaterThan" stopIfTrue="1">
      <formula>0</formula>
    </cfRule>
  </conditionalFormatting>
  <conditionalFormatting sqref="F66 F132 J64 L66">
    <cfRule type="cellIs" priority="16" dxfId="5" operator="equal" stopIfTrue="1">
      <formula>0</formula>
    </cfRule>
  </conditionalFormatting>
  <conditionalFormatting sqref="L130">
    <cfRule type="cellIs" priority="13" dxfId="0" operator="greaterThan" stopIfTrue="1">
      <formula>0</formula>
    </cfRule>
  </conditionalFormatting>
  <conditionalFormatting sqref="J130">
    <cfRule type="cellIs" priority="12" dxfId="0" operator="greaterThan" stopIfTrue="1">
      <formula>0</formula>
    </cfRule>
  </conditionalFormatting>
  <conditionalFormatting sqref="K69:K70">
    <cfRule type="cellIs" priority="9" dxfId="0" operator="greaterThan" stopIfTrue="1">
      <formula>0</formula>
    </cfRule>
  </conditionalFormatting>
  <conditionalFormatting sqref="D108">
    <cfRule type="cellIs" priority="6" dxfId="0" operator="greaterThan" stopIfTrue="1">
      <formula>0</formula>
    </cfRule>
  </conditionalFormatting>
  <conditionalFormatting sqref="D107">
    <cfRule type="cellIs" priority="5" dxfId="0" operator="greaterThan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 Toni</dc:creator>
  <cp:keywords/>
  <dc:description/>
  <cp:lastModifiedBy>Caroline Rosenthal</cp:lastModifiedBy>
  <cp:lastPrinted>2015-07-18T11:36:47Z</cp:lastPrinted>
  <dcterms:created xsi:type="dcterms:W3CDTF">2012-07-07T09:58:35Z</dcterms:created>
  <dcterms:modified xsi:type="dcterms:W3CDTF">2018-06-26T10:13:36Z</dcterms:modified>
  <cp:category/>
  <cp:version/>
  <cp:contentType/>
  <cp:contentStatus/>
</cp:coreProperties>
</file>